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<sst xmlns="http://schemas.openxmlformats.org/spreadsheetml/2006/main" count="399" uniqueCount="169">
  <si>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</si>
  <si>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</si>
  <si>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</si>
  <si>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</si>
  <si>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</si>
  <si>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</si>
  <si>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</si>
  <si>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</si>
  <si>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</si>
  <si>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</si>
  <si>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</si>
  <si>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</si>
  <si>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</si>
  <si>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</si>
  <si>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</si>
  <si>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</si>
  <si>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</si>
  <si>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</si>
  <si>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</si>
  <si>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</si>
  <si>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</si>
  <si>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</si>
  <si>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</si>
  <si>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</si>
  <si>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</si>
  <si>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</si>
  <si>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</si>
  <si>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</si>
  <si>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</si>
  <si>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</si>
  <si>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</si>
  <si>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</si>
  <si>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</si>
  <si>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</si>
  <si>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</si>
  <si>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</si>
  <si>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</si>
  <si>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</si>
  <si>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</si>
  <si>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</si>
  <si>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</si>
  <si>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</si>
  <si>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</si>
  <si>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</si>
  <si>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</si>
  <si>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</si>
  <si>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</si>
  <si>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</si>
  <si>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</si>
  <si>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</si>
  <si>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</si>
  <si>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</si>
  <si>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</si>
  <si>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</si>
  <si>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</si>
  <si>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</si>
  <si>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</si>
  <si>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</si>
  <si>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</si>
  <si>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</si>
  <si>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</si>
  <si>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</si>
  <si>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</si>
  <si>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</si>
  <si>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</si>
  <si>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</si>
  <si>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</si>
  <si>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</si>
  <si>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</si>
  <si>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</si>
  <si>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</si>
  <si>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</si>
  <si>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</si>
  <si>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</si>
  <si>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</si>
  <si>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</si>
  <si>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</si>
  <si>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</si>
  <si>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</si>
  <si>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</si>
  <si>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</si>
  <si>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</si>
  <si>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</si>
  <si>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</si>
  <si>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</si>
  <si>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</si>
  <si>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</si>
  <si>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</si>
  <si>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</si>
  <si>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0140100000540</t>
  </si>
  <si>
    <t>0120100000244</t>
  </si>
  <si>
    <t>0130100000121</t>
  </si>
  <si>
    <t>0130100000129</t>
  </si>
  <si>
    <t>0130100000244</t>
  </si>
  <si>
    <t>0130200000244</t>
  </si>
  <si>
    <t>0130300000121</t>
  </si>
  <si>
    <t>0130300000129</t>
  </si>
  <si>
    <t>0140100000244</t>
  </si>
  <si>
    <t>0130300001121</t>
  </si>
  <si>
    <t>0130300001129</t>
  </si>
  <si>
    <t>КОСГУ</t>
  </si>
  <si>
    <t>Утверждено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</si>
  <si>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</si>
  <si>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</si>
  <si>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</si>
  <si>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</si>
  <si>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</si>
  <si>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</si>
  <si>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</si>
  <si>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</si>
  <si>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</si>
  <si>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</si>
  <si>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</si>
  <si>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</si>
  <si>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</si>
  <si>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</si>
  <si>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</si>
  <si>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</si>
  <si>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</si>
  <si>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</si>
  <si>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</si>
  <si>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</si>
  <si>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</si>
  <si>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</si>
  <si>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</si>
  <si>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</si>
  <si>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</si>
  <si>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</si>
  <si>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</si>
  <si>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</si>
  <si>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</si>
  <si>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</si>
  <si>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</si>
  <si>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</si>
  <si>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</si>
  <si>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</si>
  <si>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</si>
  <si>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</si>
  <si>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</si>
  <si>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</si>
  <si>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</si>
  <si>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</si>
  <si>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на 01.01.2020</t>
  </si>
  <si>
    <t>Оплата годового обслуживания сайта</t>
  </si>
  <si>
    <t>Приобретение ЭЦП для СМЭВ</t>
  </si>
  <si>
    <t>20-365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</si>
  <si>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</si>
  <si>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</si>
  <si>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</si>
  <si>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Обслуживание огнетушителей</t>
  </si>
  <si>
    <t>Хозтовары для СК и СДК</t>
  </si>
  <si>
    <t>Услуги программиста</t>
  </si>
  <si>
    <t>представительские расходы</t>
  </si>
  <si>
    <t>флаги</t>
  </si>
  <si>
    <t>краска для ремонта памятника</t>
  </si>
  <si>
    <t>Услуги связи (Интернет, стационарная связь) 30000+12000</t>
  </si>
  <si>
    <t>-</t>
  </si>
  <si>
    <t>Приложение 1 к распоряжению главы №19 от 05.02.2020</t>
  </si>
  <si>
    <t>Сводная бюджетная роспись расходов бюджета МО "Теньгинское сельское поселение" на 05.02.2020 год</t>
  </si>
  <si>
    <t>Изменение (+/-)</t>
  </si>
  <si>
    <t xml:space="preserve">Утверждено </t>
  </si>
  <si>
    <t>на 05.02.2020г.</t>
  </si>
  <si>
    <t>услуги межевания земельных участков</t>
  </si>
  <si>
    <t>346</t>
  </si>
  <si>
    <t>информационные баннеры "антитеррор и наркомания"</t>
  </si>
  <si>
    <t>10</t>
  </si>
  <si>
    <t>информационные баннеры "особый пожарный режим"</t>
  </si>
  <si>
    <t>Софинансирование проекта "Инициатива граждан"</t>
  </si>
  <si>
    <t>Софинансирование проекта "Мемориал славы в с.Теньга"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</si>
</sst>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164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8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4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tabSelected="1" zoomScalePageLayoutView="0" workbookViewId="0" topLeftCell="A78">
      <selection activeCell="I126" sqref="I126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1.375" style="1" customWidth="1"/>
    <col min="10" max="10" width="14.625" style="1" customWidth="1"/>
    <col min="11" max="11" width="10.50390625" style="1" bestFit="1" customWidth="1"/>
    <col min="12" max="12" width="9.125" style="1" customWidth="1"/>
    <col min="13" max="13" width="17.375" style="1" customWidth="1"/>
    <col min="14" max="16384" width="9.125" style="1" customWidth="1"/>
  </cols>
  <sheetData>
    <row r="1" spans="1:10" ht="12.75" hidden="1">
      <c r="A1" s="2"/>
      <c r="B1" s="2"/>
      <c r="C1" s="2"/>
      <c r="D1" s="2"/>
      <c r="E1" s="2"/>
      <c r="F1" s="18"/>
      <c r="G1" s="70"/>
      <c r="H1" s="70"/>
      <c r="I1" s="38"/>
      <c r="J1" s="38"/>
    </row>
    <row r="2" spans="1:10" ht="63" customHeight="1" hidden="1">
      <c r="A2" s="2"/>
      <c r="B2" s="2"/>
      <c r="C2" s="2"/>
      <c r="D2" s="2"/>
      <c r="E2" s="2"/>
      <c r="F2" s="18"/>
      <c r="G2" s="70"/>
      <c r="H2" s="70"/>
      <c r="I2" s="38"/>
      <c r="J2" s="38"/>
    </row>
    <row r="3" spans="1:10" ht="37.5" customHeight="1" hidden="1">
      <c r="A3" s="2"/>
      <c r="B3" s="2"/>
      <c r="C3" s="2"/>
      <c r="D3" s="2"/>
      <c r="E3" s="2"/>
      <c r="F3" s="2"/>
      <c r="G3" s="70"/>
      <c r="H3" s="70"/>
      <c r="I3" s="38"/>
      <c r="J3" s="38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6" customHeight="1">
      <c r="A5" s="2"/>
      <c r="B5" s="2"/>
      <c r="C5" s="2"/>
      <c r="D5" s="2"/>
      <c r="E5" s="2"/>
      <c r="F5" s="2"/>
      <c r="G5" s="73" t="s">
        <v>157</v>
      </c>
      <c r="H5" s="73"/>
      <c r="I5" s="73"/>
      <c r="J5" s="73"/>
    </row>
    <row r="6" spans="1:10" ht="45" customHeight="1">
      <c r="A6" s="60" t="s">
        <v>158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5" hidden="1">
      <c r="A7" s="2"/>
      <c r="B7" s="2"/>
      <c r="C7" s="2"/>
      <c r="D7" s="2"/>
      <c r="E7" s="2"/>
      <c r="F7" s="22"/>
      <c r="G7" s="2"/>
      <c r="H7" s="2"/>
      <c r="I7" s="2"/>
      <c r="J7" s="2"/>
    </row>
    <row r="8" spans="1:10" ht="15" hidden="1">
      <c r="A8" s="2"/>
      <c r="B8" s="2"/>
      <c r="C8" s="2"/>
      <c r="D8" s="2"/>
      <c r="E8" s="2"/>
      <c r="F8" s="22"/>
      <c r="G8" s="2"/>
      <c r="H8" s="2"/>
      <c r="I8" s="2"/>
      <c r="J8" s="2"/>
    </row>
    <row r="9" spans="1:10" ht="14.25" customHeight="1">
      <c r="A9" s="57" t="s">
        <v>2</v>
      </c>
      <c r="B9" s="58"/>
      <c r="C9" s="58"/>
      <c r="D9" s="58"/>
      <c r="E9" s="59"/>
      <c r="F9" s="71" t="s">
        <v>13</v>
      </c>
      <c r="G9" s="10" t="s">
        <v>3</v>
      </c>
      <c r="H9" s="11" t="s">
        <v>101</v>
      </c>
      <c r="I9" s="67" t="s">
        <v>159</v>
      </c>
      <c r="J9" s="11" t="s">
        <v>160</v>
      </c>
    </row>
    <row r="10" spans="1:10" ht="13.5">
      <c r="A10" s="11" t="s">
        <v>0</v>
      </c>
      <c r="B10" s="11" t="s">
        <v>1</v>
      </c>
      <c r="C10" s="11" t="s">
        <v>111</v>
      </c>
      <c r="D10" s="11" t="s">
        <v>4</v>
      </c>
      <c r="E10" s="11" t="s">
        <v>53</v>
      </c>
      <c r="F10" s="72"/>
      <c r="G10" s="39" t="s">
        <v>100</v>
      </c>
      <c r="H10" s="11" t="s">
        <v>142</v>
      </c>
      <c r="I10" s="68"/>
      <c r="J10" s="11" t="s">
        <v>161</v>
      </c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489200</v>
      </c>
      <c r="I11" s="40"/>
      <c r="J11" s="40">
        <f>H11</f>
        <v>489200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375700</v>
      </c>
      <c r="I12" s="36"/>
      <c r="J12" s="40">
        <f aca="true" t="shared" si="0" ref="J12:J82">H12</f>
        <v>375700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113500</v>
      </c>
      <c r="I13" s="36"/>
      <c r="J13" s="40">
        <f t="shared" si="0"/>
        <v>113500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0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0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0">
        <f t="shared" si="0"/>
        <v>68943.82</v>
      </c>
    </row>
    <row r="17" spans="1:10" ht="13.5">
      <c r="A17" s="50" t="s">
        <v>23</v>
      </c>
      <c r="B17" s="51"/>
      <c r="C17" s="51"/>
      <c r="D17" s="51"/>
      <c r="E17" s="51"/>
      <c r="F17" s="51"/>
      <c r="G17" s="52"/>
      <c r="H17" s="12">
        <f>H11</f>
        <v>489200</v>
      </c>
      <c r="I17" s="12"/>
      <c r="J17" s="40">
        <f t="shared" si="0"/>
        <v>489200</v>
      </c>
    </row>
    <row r="18" spans="1:13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H19+H20+H21+H22</f>
        <v>1171800</v>
      </c>
      <c r="I18" s="5"/>
      <c r="J18" s="40">
        <f t="shared" si="0"/>
        <v>1171800</v>
      </c>
      <c r="M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856000</v>
      </c>
      <c r="I19" s="8"/>
      <c r="J19" s="40">
        <f t="shared" si="0"/>
        <v>856000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258500</v>
      </c>
      <c r="I20" s="8"/>
      <c r="J20" s="40">
        <f t="shared" si="0"/>
        <v>258500</v>
      </c>
    </row>
    <row r="21" spans="1:10" ht="13.5">
      <c r="A21" s="6"/>
      <c r="B21" s="6"/>
      <c r="C21" s="6" t="s">
        <v>104</v>
      </c>
      <c r="D21" s="6" t="s">
        <v>64</v>
      </c>
      <c r="E21" s="3" t="s">
        <v>133</v>
      </c>
      <c r="F21" s="7" t="s">
        <v>6</v>
      </c>
      <c r="G21" s="6" t="s">
        <v>16</v>
      </c>
      <c r="H21" s="8">
        <v>44000</v>
      </c>
      <c r="I21" s="8"/>
      <c r="J21" s="40">
        <f t="shared" si="0"/>
        <v>44000</v>
      </c>
    </row>
    <row r="22" spans="1:10" ht="13.5">
      <c r="A22" s="6"/>
      <c r="B22" s="6"/>
      <c r="C22" s="6" t="s">
        <v>105</v>
      </c>
      <c r="D22" s="6" t="s">
        <v>80</v>
      </c>
      <c r="E22" s="3" t="s">
        <v>133</v>
      </c>
      <c r="F22" s="7" t="s">
        <v>17</v>
      </c>
      <c r="G22" s="6" t="s">
        <v>18</v>
      </c>
      <c r="H22" s="8">
        <v>13300</v>
      </c>
      <c r="I22" s="8"/>
      <c r="J22" s="40">
        <f t="shared" si="0"/>
        <v>13300</v>
      </c>
    </row>
    <row r="23" spans="1:10" ht="13.5">
      <c r="A23" s="6"/>
      <c r="B23" s="6"/>
      <c r="C23" s="6"/>
      <c r="D23" s="6"/>
      <c r="E23" s="6"/>
      <c r="F23" s="4" t="s">
        <v>21</v>
      </c>
      <c r="G23" s="3" t="s">
        <v>20</v>
      </c>
      <c r="H23" s="5">
        <f>H24+H26+H29+H27+H28</f>
        <v>85400</v>
      </c>
      <c r="I23" s="5"/>
      <c r="J23" s="40">
        <f t="shared" si="0"/>
        <v>85400</v>
      </c>
    </row>
    <row r="24" spans="1:10" ht="13.5">
      <c r="A24" s="6"/>
      <c r="B24" s="6"/>
      <c r="C24" s="6" t="s">
        <v>85</v>
      </c>
      <c r="D24" s="6"/>
      <c r="E24" s="6"/>
      <c r="F24" s="7" t="s">
        <v>155</v>
      </c>
      <c r="G24" s="6" t="s">
        <v>22</v>
      </c>
      <c r="H24" s="8">
        <v>42000</v>
      </c>
      <c r="I24" s="8"/>
      <c r="J24" s="40">
        <f t="shared" si="0"/>
        <v>42000</v>
      </c>
    </row>
    <row r="25" spans="1:10" ht="13.5" hidden="1">
      <c r="A25" s="6"/>
      <c r="B25" s="6"/>
      <c r="C25" s="6" t="s">
        <v>85</v>
      </c>
      <c r="D25" s="6" t="s">
        <v>65</v>
      </c>
      <c r="E25" s="6"/>
      <c r="F25" s="7" t="s">
        <v>24</v>
      </c>
      <c r="G25" s="6" t="s">
        <v>25</v>
      </c>
      <c r="H25" s="8">
        <v>43399.23</v>
      </c>
      <c r="I25" s="8"/>
      <c r="J25" s="40">
        <f t="shared" si="0"/>
        <v>43399.23</v>
      </c>
    </row>
    <row r="26" spans="1:10" ht="13.5">
      <c r="A26" s="6"/>
      <c r="B26" s="6"/>
      <c r="C26" s="6" t="s">
        <v>106</v>
      </c>
      <c r="D26" s="6"/>
      <c r="E26" s="6"/>
      <c r="F26" s="7" t="s">
        <v>107</v>
      </c>
      <c r="G26" s="6" t="s">
        <v>33</v>
      </c>
      <c r="H26" s="8">
        <v>30000</v>
      </c>
      <c r="I26" s="8"/>
      <c r="J26" s="40">
        <f t="shared" si="0"/>
        <v>30000</v>
      </c>
    </row>
    <row r="27" spans="1:10" ht="13.5">
      <c r="A27" s="6"/>
      <c r="B27" s="6"/>
      <c r="C27" s="6" t="s">
        <v>106</v>
      </c>
      <c r="D27" s="6"/>
      <c r="E27" s="6"/>
      <c r="F27" s="7" t="s">
        <v>143</v>
      </c>
      <c r="G27" s="6" t="s">
        <v>33</v>
      </c>
      <c r="H27" s="8">
        <v>4900</v>
      </c>
      <c r="I27" s="8"/>
      <c r="J27" s="40">
        <f t="shared" si="0"/>
        <v>4900</v>
      </c>
    </row>
    <row r="28" spans="1:10" ht="13.5">
      <c r="A28" s="6"/>
      <c r="B28" s="6"/>
      <c r="C28" s="6" t="s">
        <v>106</v>
      </c>
      <c r="D28" s="6"/>
      <c r="E28" s="6"/>
      <c r="F28" s="7" t="s">
        <v>144</v>
      </c>
      <c r="G28" s="6" t="s">
        <v>33</v>
      </c>
      <c r="H28" s="8">
        <v>1000</v>
      </c>
      <c r="I28" s="8"/>
      <c r="J28" s="40">
        <f t="shared" si="0"/>
        <v>1000</v>
      </c>
    </row>
    <row r="29" spans="1:10" ht="13.5">
      <c r="A29" s="6"/>
      <c r="B29" s="6"/>
      <c r="C29" s="6" t="s">
        <v>106</v>
      </c>
      <c r="D29" s="6" t="s">
        <v>65</v>
      </c>
      <c r="E29" s="6"/>
      <c r="F29" s="7" t="s">
        <v>108</v>
      </c>
      <c r="G29" s="6" t="s">
        <v>33</v>
      </c>
      <c r="H29" s="8">
        <v>7500</v>
      </c>
      <c r="I29" s="8"/>
      <c r="J29" s="40">
        <f t="shared" si="0"/>
        <v>7500</v>
      </c>
    </row>
    <row r="30" spans="1:10" ht="13.5" customHeight="1">
      <c r="A30" s="54" t="s">
        <v>23</v>
      </c>
      <c r="B30" s="55"/>
      <c r="C30" s="55"/>
      <c r="D30" s="55"/>
      <c r="E30" s="55"/>
      <c r="F30" s="55"/>
      <c r="G30" s="55"/>
      <c r="H30" s="43">
        <f>H23+H18</f>
        <v>1257200</v>
      </c>
      <c r="I30" s="43"/>
      <c r="J30" s="40">
        <f t="shared" si="0"/>
        <v>1257200</v>
      </c>
    </row>
    <row r="31" spans="1:10" ht="13.5">
      <c r="A31" s="44" t="s">
        <v>11</v>
      </c>
      <c r="B31" s="26" t="s">
        <v>57</v>
      </c>
      <c r="C31" s="27"/>
      <c r="D31" s="27"/>
      <c r="E31" s="27"/>
      <c r="F31" s="45" t="s">
        <v>8</v>
      </c>
      <c r="G31" s="29" t="s">
        <v>37</v>
      </c>
      <c r="H31" s="5">
        <v>1000</v>
      </c>
      <c r="I31" s="5"/>
      <c r="J31" s="40">
        <f t="shared" si="0"/>
        <v>1000</v>
      </c>
    </row>
    <row r="32" spans="1:10" ht="13.5">
      <c r="A32" s="6"/>
      <c r="B32" s="6"/>
      <c r="C32" s="6" t="s">
        <v>109</v>
      </c>
      <c r="D32" s="6" t="s">
        <v>66</v>
      </c>
      <c r="E32" s="6"/>
      <c r="F32" s="7" t="s">
        <v>44</v>
      </c>
      <c r="G32" s="6" t="s">
        <v>110</v>
      </c>
      <c r="H32" s="8">
        <v>1000</v>
      </c>
      <c r="I32" s="8"/>
      <c r="J32" s="40">
        <f t="shared" si="0"/>
        <v>1000</v>
      </c>
    </row>
    <row r="33" spans="1:10" ht="13.5" hidden="1">
      <c r="A33" s="6"/>
      <c r="B33" s="6"/>
      <c r="C33" s="6"/>
      <c r="D33" s="6"/>
      <c r="E33" s="6"/>
      <c r="F33" s="7" t="s">
        <v>55</v>
      </c>
      <c r="G33" s="6" t="s">
        <v>56</v>
      </c>
      <c r="H33" s="8">
        <v>0</v>
      </c>
      <c r="I33" s="8"/>
      <c r="J33" s="40">
        <f t="shared" si="0"/>
        <v>0</v>
      </c>
    </row>
    <row r="34" spans="1:10" ht="13.5" hidden="1">
      <c r="A34" s="6"/>
      <c r="B34" s="6"/>
      <c r="C34" s="6"/>
      <c r="D34" s="6"/>
      <c r="E34" s="6"/>
      <c r="F34" s="4" t="s">
        <v>9</v>
      </c>
      <c r="G34" s="3" t="s">
        <v>39</v>
      </c>
      <c r="H34" s="5" t="e">
        <f>#REF!+#REF!</f>
        <v>#REF!</v>
      </c>
      <c r="I34" s="5"/>
      <c r="J34" s="40" t="e">
        <f t="shared" si="0"/>
        <v>#REF!</v>
      </c>
    </row>
    <row r="35" spans="1:10" ht="13.5">
      <c r="A35" s="50" t="s">
        <v>23</v>
      </c>
      <c r="B35" s="51"/>
      <c r="C35" s="51"/>
      <c r="D35" s="51"/>
      <c r="E35" s="51"/>
      <c r="F35" s="51"/>
      <c r="G35" s="52"/>
      <c r="H35" s="12">
        <f>H32</f>
        <v>1000</v>
      </c>
      <c r="I35" s="12"/>
      <c r="J35" s="40">
        <f t="shared" si="0"/>
        <v>1000</v>
      </c>
    </row>
    <row r="36" spans="1:10" ht="13.5">
      <c r="A36" s="17" t="s">
        <v>12</v>
      </c>
      <c r="B36" s="17" t="s">
        <v>45</v>
      </c>
      <c r="C36" s="14"/>
      <c r="D36" s="17"/>
      <c r="E36" s="62" t="s">
        <v>145</v>
      </c>
      <c r="F36" s="41" t="s">
        <v>14</v>
      </c>
      <c r="G36" s="17" t="s">
        <v>15</v>
      </c>
      <c r="H36" s="12">
        <f>H40+H41</f>
        <v>133500</v>
      </c>
      <c r="I36" s="12"/>
      <c r="J36" s="40">
        <f t="shared" si="0"/>
        <v>133500</v>
      </c>
    </row>
    <row r="37" spans="1:10" ht="13.5" customHeight="1" hidden="1">
      <c r="A37" s="14"/>
      <c r="B37" s="14"/>
      <c r="C37" s="14" t="s">
        <v>86</v>
      </c>
      <c r="D37" s="14" t="s">
        <v>64</v>
      </c>
      <c r="E37" s="63"/>
      <c r="F37" s="15" t="s">
        <v>6</v>
      </c>
      <c r="G37" s="14" t="s">
        <v>16</v>
      </c>
      <c r="H37" s="16">
        <v>47938</v>
      </c>
      <c r="I37" s="16"/>
      <c r="J37" s="40">
        <f t="shared" si="0"/>
        <v>47938</v>
      </c>
    </row>
    <row r="38" spans="1:10" ht="13.5" customHeight="1" hidden="1">
      <c r="A38" s="14"/>
      <c r="B38" s="14"/>
      <c r="C38" s="14" t="s">
        <v>87</v>
      </c>
      <c r="D38" s="14" t="s">
        <v>64</v>
      </c>
      <c r="E38" s="63"/>
      <c r="F38" s="15" t="s">
        <v>17</v>
      </c>
      <c r="G38" s="14" t="s">
        <v>18</v>
      </c>
      <c r="H38" s="16">
        <v>14477</v>
      </c>
      <c r="I38" s="16"/>
      <c r="J38" s="40">
        <f t="shared" si="0"/>
        <v>14477</v>
      </c>
    </row>
    <row r="39" spans="1:10" ht="13.5" customHeight="1" hidden="1">
      <c r="A39" s="14"/>
      <c r="B39" s="14"/>
      <c r="C39" s="14"/>
      <c r="D39" s="14"/>
      <c r="E39" s="63"/>
      <c r="F39" s="15" t="s">
        <v>21</v>
      </c>
      <c r="G39" s="17" t="s">
        <v>20</v>
      </c>
      <c r="H39" s="12">
        <f>H40</f>
        <v>102530</v>
      </c>
      <c r="I39" s="12"/>
      <c r="J39" s="40">
        <f t="shared" si="0"/>
        <v>102530</v>
      </c>
    </row>
    <row r="40" spans="1:10" ht="13.5">
      <c r="A40" s="14"/>
      <c r="B40" s="14"/>
      <c r="C40" s="14" t="s">
        <v>86</v>
      </c>
      <c r="D40" s="14"/>
      <c r="E40" s="63"/>
      <c r="F40" s="15" t="s">
        <v>6</v>
      </c>
      <c r="G40" s="14" t="s">
        <v>16</v>
      </c>
      <c r="H40" s="16">
        <v>102530</v>
      </c>
      <c r="I40" s="16"/>
      <c r="J40" s="40">
        <f t="shared" si="0"/>
        <v>102530</v>
      </c>
    </row>
    <row r="41" spans="1:10" ht="13.5">
      <c r="A41" s="14"/>
      <c r="B41" s="14"/>
      <c r="C41" s="14" t="s">
        <v>87</v>
      </c>
      <c r="D41" s="14"/>
      <c r="E41" s="63"/>
      <c r="F41" s="15" t="s">
        <v>17</v>
      </c>
      <c r="G41" s="14" t="s">
        <v>18</v>
      </c>
      <c r="H41" s="16">
        <v>30970</v>
      </c>
      <c r="I41" s="16"/>
      <c r="J41" s="40">
        <f t="shared" si="0"/>
        <v>30970</v>
      </c>
    </row>
    <row r="42" spans="1:10" ht="13.5" customHeight="1" hidden="1">
      <c r="A42" s="14"/>
      <c r="B42" s="14"/>
      <c r="C42" s="14"/>
      <c r="D42" s="14"/>
      <c r="E42" s="42"/>
      <c r="F42" s="15" t="s">
        <v>43</v>
      </c>
      <c r="G42" s="14" t="s">
        <v>42</v>
      </c>
      <c r="H42" s="16">
        <v>0</v>
      </c>
      <c r="I42" s="16"/>
      <c r="J42" s="40">
        <f t="shared" si="0"/>
        <v>0</v>
      </c>
    </row>
    <row r="43" spans="1:10" ht="13.5" hidden="1">
      <c r="A43" s="50" t="s">
        <v>23</v>
      </c>
      <c r="B43" s="51"/>
      <c r="C43" s="51"/>
      <c r="D43" s="51"/>
      <c r="E43" s="51"/>
      <c r="F43" s="51"/>
      <c r="G43" s="52"/>
      <c r="H43" s="12" t="e">
        <f>H36+#REF!</f>
        <v>#REF!</v>
      </c>
      <c r="I43" s="12"/>
      <c r="J43" s="40" t="e">
        <f t="shared" si="0"/>
        <v>#REF!</v>
      </c>
    </row>
    <row r="44" spans="1:10" ht="15.75" customHeight="1" hidden="1">
      <c r="A44" s="23" t="s">
        <v>19</v>
      </c>
      <c r="B44" s="24" t="s">
        <v>72</v>
      </c>
      <c r="C44" s="24" t="s">
        <v>73</v>
      </c>
      <c r="D44" s="24"/>
      <c r="E44" s="24"/>
      <c r="F44" s="4" t="s">
        <v>21</v>
      </c>
      <c r="G44" s="19" t="s">
        <v>20</v>
      </c>
      <c r="H44" s="12">
        <f>H45+H48</f>
        <v>1692664</v>
      </c>
      <c r="I44" s="12"/>
      <c r="J44" s="40">
        <f t="shared" si="0"/>
        <v>1692664</v>
      </c>
    </row>
    <row r="45" spans="1:10" ht="15.75" customHeight="1" hidden="1">
      <c r="A45" s="23"/>
      <c r="B45" s="24"/>
      <c r="C45" s="24"/>
      <c r="D45" s="24"/>
      <c r="E45" s="24"/>
      <c r="F45" s="4" t="s">
        <v>32</v>
      </c>
      <c r="G45" s="19" t="s">
        <v>30</v>
      </c>
      <c r="H45" s="12">
        <f>H46+H47</f>
        <v>1395664</v>
      </c>
      <c r="I45" s="12"/>
      <c r="J45" s="40">
        <f t="shared" si="0"/>
        <v>1395664</v>
      </c>
    </row>
    <row r="46" spans="1:10" ht="15.75" customHeight="1" hidden="1">
      <c r="A46" s="23"/>
      <c r="B46" s="24"/>
      <c r="C46" s="24"/>
      <c r="D46" s="25" t="s">
        <v>65</v>
      </c>
      <c r="E46" s="24"/>
      <c r="F46" s="31" t="s">
        <v>74</v>
      </c>
      <c r="G46" s="20" t="s">
        <v>31</v>
      </c>
      <c r="H46" s="16"/>
      <c r="I46" s="16"/>
      <c r="J46" s="40">
        <f t="shared" si="0"/>
        <v>0</v>
      </c>
    </row>
    <row r="47" spans="1:10" ht="15.75" customHeight="1" hidden="1">
      <c r="A47" s="23"/>
      <c r="B47" s="24"/>
      <c r="C47" s="24" t="s">
        <v>76</v>
      </c>
      <c r="D47" s="25" t="s">
        <v>70</v>
      </c>
      <c r="E47" s="24"/>
      <c r="F47" s="31" t="s">
        <v>77</v>
      </c>
      <c r="G47" s="20" t="s">
        <v>75</v>
      </c>
      <c r="H47" s="16">
        <v>1395664</v>
      </c>
      <c r="I47" s="16"/>
      <c r="J47" s="40">
        <f t="shared" si="0"/>
        <v>1395664</v>
      </c>
    </row>
    <row r="48" spans="1:10" ht="15.75" customHeight="1" hidden="1">
      <c r="A48" s="23"/>
      <c r="B48" s="24"/>
      <c r="C48" s="24"/>
      <c r="D48" s="25"/>
      <c r="E48" s="24"/>
      <c r="F48" s="32" t="s">
        <v>32</v>
      </c>
      <c r="G48" s="19" t="s">
        <v>33</v>
      </c>
      <c r="H48" s="12">
        <f>H49</f>
        <v>297000</v>
      </c>
      <c r="I48" s="12"/>
      <c r="J48" s="40">
        <f t="shared" si="0"/>
        <v>297000</v>
      </c>
    </row>
    <row r="49" spans="1:10" ht="13.5" hidden="1">
      <c r="A49" s="23"/>
      <c r="B49" s="24"/>
      <c r="C49" s="24"/>
      <c r="D49" s="25" t="s">
        <v>65</v>
      </c>
      <c r="E49" s="24"/>
      <c r="F49" s="31"/>
      <c r="G49" s="20" t="s">
        <v>35</v>
      </c>
      <c r="H49" s="16">
        <f>198000+99000</f>
        <v>297000</v>
      </c>
      <c r="I49" s="16"/>
      <c r="J49" s="40">
        <f t="shared" si="0"/>
        <v>297000</v>
      </c>
    </row>
    <row r="50" spans="1:10" ht="13.5" hidden="1">
      <c r="A50" s="23"/>
      <c r="B50" s="24"/>
      <c r="C50" s="24"/>
      <c r="D50" s="25"/>
      <c r="E50" s="24"/>
      <c r="F50" s="31"/>
      <c r="G50" s="20"/>
      <c r="H50" s="16"/>
      <c r="I50" s="16"/>
      <c r="J50" s="40">
        <f t="shared" si="0"/>
        <v>0</v>
      </c>
    </row>
    <row r="51" spans="1:10" ht="13.5" hidden="1">
      <c r="A51" s="23"/>
      <c r="B51" s="24"/>
      <c r="C51" s="24"/>
      <c r="D51" s="25"/>
      <c r="E51" s="24"/>
      <c r="F51" s="24" t="s">
        <v>67</v>
      </c>
      <c r="G51" s="19"/>
      <c r="H51" s="12">
        <f>H44</f>
        <v>1692664</v>
      </c>
      <c r="I51" s="12"/>
      <c r="J51" s="40">
        <f t="shared" si="0"/>
        <v>1692664</v>
      </c>
    </row>
    <row r="52" spans="1:10" ht="13.5" hidden="1">
      <c r="A52" s="17" t="s">
        <v>46</v>
      </c>
      <c r="B52" s="17" t="s">
        <v>12</v>
      </c>
      <c r="C52" s="17"/>
      <c r="D52" s="17"/>
      <c r="E52" s="17"/>
      <c r="F52" s="15" t="s">
        <v>14</v>
      </c>
      <c r="G52" s="19" t="s">
        <v>15</v>
      </c>
      <c r="H52" s="12">
        <f>H53+H54</f>
        <v>230226.15</v>
      </c>
      <c r="I52" s="12"/>
      <c r="J52" s="40">
        <f t="shared" si="0"/>
        <v>230226.15</v>
      </c>
    </row>
    <row r="53" spans="1:10" ht="13.5" hidden="1">
      <c r="A53" s="17"/>
      <c r="B53" s="17"/>
      <c r="C53" s="17"/>
      <c r="D53" s="14" t="s">
        <v>64</v>
      </c>
      <c r="E53" s="17"/>
      <c r="F53" s="15" t="s">
        <v>6</v>
      </c>
      <c r="G53" s="20" t="s">
        <v>16</v>
      </c>
      <c r="H53" s="16">
        <v>176825</v>
      </c>
      <c r="I53" s="16"/>
      <c r="J53" s="40">
        <f t="shared" si="0"/>
        <v>176825</v>
      </c>
    </row>
    <row r="54" spans="1:10" ht="13.5" hidden="1">
      <c r="A54" s="17"/>
      <c r="B54" s="17"/>
      <c r="C54" s="17"/>
      <c r="D54" s="14" t="s">
        <v>64</v>
      </c>
      <c r="E54" s="17"/>
      <c r="F54" s="15" t="s">
        <v>17</v>
      </c>
      <c r="G54" s="20" t="s">
        <v>18</v>
      </c>
      <c r="H54" s="16">
        <v>53401.15</v>
      </c>
      <c r="I54" s="16"/>
      <c r="J54" s="40">
        <f t="shared" si="0"/>
        <v>53401.15</v>
      </c>
    </row>
    <row r="55" spans="1:10" ht="13.5" hidden="1">
      <c r="A55" s="3"/>
      <c r="B55" s="3"/>
      <c r="C55" s="3"/>
      <c r="D55" s="3"/>
      <c r="E55" s="3"/>
      <c r="F55" s="4" t="s">
        <v>21</v>
      </c>
      <c r="G55" s="3" t="s">
        <v>20</v>
      </c>
      <c r="H55" s="5">
        <f>H56+H58+H60</f>
        <v>129500</v>
      </c>
      <c r="I55" s="5"/>
      <c r="J55" s="40">
        <f t="shared" si="0"/>
        <v>129500</v>
      </c>
    </row>
    <row r="56" spans="1:10" ht="13.5" hidden="1">
      <c r="A56" s="3"/>
      <c r="B56" s="3"/>
      <c r="C56" s="3"/>
      <c r="D56" s="3"/>
      <c r="E56" s="3"/>
      <c r="F56" s="4" t="s">
        <v>7</v>
      </c>
      <c r="G56" s="3" t="s">
        <v>26</v>
      </c>
      <c r="H56" s="5">
        <f>H57</f>
        <v>79000</v>
      </c>
      <c r="I56" s="5"/>
      <c r="J56" s="40">
        <f t="shared" si="0"/>
        <v>79000</v>
      </c>
    </row>
    <row r="57" spans="1:10" ht="13.5" hidden="1">
      <c r="A57" s="3"/>
      <c r="B57" s="3"/>
      <c r="C57" s="3"/>
      <c r="D57" s="6" t="s">
        <v>65</v>
      </c>
      <c r="E57" s="3"/>
      <c r="F57" s="7" t="s">
        <v>27</v>
      </c>
      <c r="G57" s="6" t="s">
        <v>28</v>
      </c>
      <c r="H57" s="8">
        <v>79000</v>
      </c>
      <c r="I57" s="8"/>
      <c r="J57" s="40">
        <f t="shared" si="0"/>
        <v>79000</v>
      </c>
    </row>
    <row r="58" spans="1:10" ht="13.5" hidden="1">
      <c r="A58" s="3"/>
      <c r="B58" s="3"/>
      <c r="C58" s="3"/>
      <c r="D58" s="6"/>
      <c r="E58" s="6"/>
      <c r="F58" s="4" t="s">
        <v>29</v>
      </c>
      <c r="G58" s="3" t="s">
        <v>30</v>
      </c>
      <c r="H58" s="5">
        <f>H59</f>
        <v>0</v>
      </c>
      <c r="I58" s="5"/>
      <c r="J58" s="40">
        <f t="shared" si="0"/>
        <v>0</v>
      </c>
    </row>
    <row r="59" spans="1:10" ht="13.5" hidden="1">
      <c r="A59" s="3"/>
      <c r="B59" s="3"/>
      <c r="C59" s="3"/>
      <c r="D59" s="6" t="s">
        <v>65</v>
      </c>
      <c r="E59" s="6"/>
      <c r="F59" s="7" t="s">
        <v>68</v>
      </c>
      <c r="G59" s="6" t="s">
        <v>31</v>
      </c>
      <c r="H59" s="8">
        <v>0</v>
      </c>
      <c r="I59" s="8"/>
      <c r="J59" s="40">
        <f t="shared" si="0"/>
        <v>0</v>
      </c>
    </row>
    <row r="60" spans="1:10" ht="120" customHeight="1" hidden="1">
      <c r="A60" s="3"/>
      <c r="B60" s="3"/>
      <c r="C60" s="3"/>
      <c r="D60" s="6"/>
      <c r="E60" s="3"/>
      <c r="F60" s="4" t="s">
        <v>32</v>
      </c>
      <c r="G60" s="3" t="s">
        <v>33</v>
      </c>
      <c r="H60" s="5">
        <f>H61+H65+H66</f>
        <v>50500</v>
      </c>
      <c r="I60" s="5"/>
      <c r="J60" s="40">
        <f t="shared" si="0"/>
        <v>50500</v>
      </c>
    </row>
    <row r="61" spans="1:10" ht="14.25" customHeight="1" hidden="1">
      <c r="A61" s="3"/>
      <c r="B61" s="3"/>
      <c r="C61" s="3"/>
      <c r="D61" s="6" t="s">
        <v>65</v>
      </c>
      <c r="E61" s="6"/>
      <c r="F61" s="7" t="s">
        <v>59</v>
      </c>
      <c r="G61" s="6" t="s">
        <v>35</v>
      </c>
      <c r="H61" s="8">
        <v>10500</v>
      </c>
      <c r="I61" s="8"/>
      <c r="J61" s="40">
        <f t="shared" si="0"/>
        <v>10500</v>
      </c>
    </row>
    <row r="62" spans="1:10" ht="13.5" hidden="1">
      <c r="A62" s="6"/>
      <c r="B62" s="6"/>
      <c r="C62" s="6"/>
      <c r="D62" s="6"/>
      <c r="E62" s="6"/>
      <c r="F62" s="4" t="s">
        <v>32</v>
      </c>
      <c r="G62" s="3" t="s">
        <v>33</v>
      </c>
      <c r="H62" s="5">
        <f>H63+H64</f>
        <v>0</v>
      </c>
      <c r="I62" s="5"/>
      <c r="J62" s="40">
        <f t="shared" si="0"/>
        <v>0</v>
      </c>
    </row>
    <row r="63" spans="1:10" ht="27" hidden="1">
      <c r="A63" s="6"/>
      <c r="B63" s="6"/>
      <c r="C63" s="6"/>
      <c r="D63" s="6"/>
      <c r="E63" s="6"/>
      <c r="F63" s="7" t="s">
        <v>34</v>
      </c>
      <c r="G63" s="6" t="s">
        <v>35</v>
      </c>
      <c r="H63" s="8">
        <v>0</v>
      </c>
      <c r="I63" s="8"/>
      <c r="J63" s="40">
        <f t="shared" si="0"/>
        <v>0</v>
      </c>
    </row>
    <row r="64" spans="1:10" ht="13.5" hidden="1">
      <c r="A64" s="6"/>
      <c r="B64" s="6"/>
      <c r="C64" s="6"/>
      <c r="D64" s="6"/>
      <c r="E64" s="6"/>
      <c r="F64" s="7" t="s">
        <v>47</v>
      </c>
      <c r="G64" s="6" t="s">
        <v>36</v>
      </c>
      <c r="H64" s="8">
        <v>0</v>
      </c>
      <c r="I64" s="8"/>
      <c r="J64" s="40">
        <f t="shared" si="0"/>
        <v>0</v>
      </c>
    </row>
    <row r="65" spans="1:10" ht="13.5" hidden="1">
      <c r="A65" s="6"/>
      <c r="B65" s="6"/>
      <c r="C65" s="6"/>
      <c r="D65" s="6" t="s">
        <v>65</v>
      </c>
      <c r="E65" s="6"/>
      <c r="F65" s="7" t="s">
        <v>79</v>
      </c>
      <c r="G65" s="6" t="s">
        <v>36</v>
      </c>
      <c r="H65" s="8">
        <v>40000</v>
      </c>
      <c r="I65" s="8"/>
      <c r="J65" s="40">
        <f t="shared" si="0"/>
        <v>40000</v>
      </c>
    </row>
    <row r="66" spans="1:10" ht="13.5" hidden="1">
      <c r="A66" s="6"/>
      <c r="B66" s="6"/>
      <c r="C66" s="6"/>
      <c r="D66" s="6" t="s">
        <v>65</v>
      </c>
      <c r="E66" s="6"/>
      <c r="F66" s="7"/>
      <c r="G66" s="6"/>
      <c r="H66" s="8">
        <v>0</v>
      </c>
      <c r="I66" s="8"/>
      <c r="J66" s="40">
        <f t="shared" si="0"/>
        <v>0</v>
      </c>
    </row>
    <row r="67" spans="1:10" ht="13.5" hidden="1">
      <c r="A67" s="6"/>
      <c r="B67" s="6"/>
      <c r="C67" s="6"/>
      <c r="D67" s="6"/>
      <c r="E67" s="6"/>
      <c r="F67" s="4" t="s">
        <v>9</v>
      </c>
      <c r="G67" s="3" t="s">
        <v>39</v>
      </c>
      <c r="H67" s="5" t="e">
        <f>H68</f>
        <v>#REF!</v>
      </c>
      <c r="I67" s="5"/>
      <c r="J67" s="40" t="e">
        <f t="shared" si="0"/>
        <v>#REF!</v>
      </c>
    </row>
    <row r="68" spans="1:10" ht="13.5" hidden="1">
      <c r="A68" s="6"/>
      <c r="B68" s="6"/>
      <c r="C68" s="6"/>
      <c r="D68" s="6"/>
      <c r="E68" s="6"/>
      <c r="F68" s="4" t="s">
        <v>10</v>
      </c>
      <c r="G68" s="3" t="s">
        <v>5</v>
      </c>
      <c r="H68" s="5" t="e">
        <f>H69+#REF!</f>
        <v>#REF!</v>
      </c>
      <c r="I68" s="5"/>
      <c r="J68" s="40" t="e">
        <f t="shared" si="0"/>
        <v>#REF!</v>
      </c>
    </row>
    <row r="69" spans="1:10" ht="13.5" hidden="1">
      <c r="A69" s="6"/>
      <c r="B69" s="6"/>
      <c r="C69" s="6"/>
      <c r="D69" s="6" t="s">
        <v>65</v>
      </c>
      <c r="E69" s="6"/>
      <c r="F69" s="7" t="s">
        <v>40</v>
      </c>
      <c r="G69" s="6" t="s">
        <v>41</v>
      </c>
      <c r="H69" s="8"/>
      <c r="I69" s="8"/>
      <c r="J69" s="40">
        <f t="shared" si="0"/>
        <v>0</v>
      </c>
    </row>
    <row r="70" spans="1:10" ht="13.5">
      <c r="A70" s="50" t="s">
        <v>23</v>
      </c>
      <c r="B70" s="51"/>
      <c r="C70" s="51"/>
      <c r="D70" s="51"/>
      <c r="E70" s="51"/>
      <c r="F70" s="51"/>
      <c r="G70" s="52"/>
      <c r="H70" s="12">
        <f>H40+H41</f>
        <v>133500</v>
      </c>
      <c r="I70" s="12"/>
      <c r="J70" s="40">
        <f t="shared" si="0"/>
        <v>133500</v>
      </c>
    </row>
    <row r="71" spans="1:10" ht="13.5">
      <c r="A71" s="44" t="s">
        <v>45</v>
      </c>
      <c r="B71" s="26" t="s">
        <v>72</v>
      </c>
      <c r="C71" s="27"/>
      <c r="D71" s="27"/>
      <c r="E71" s="27"/>
      <c r="F71" s="45" t="s">
        <v>10</v>
      </c>
      <c r="G71" s="29" t="s">
        <v>5</v>
      </c>
      <c r="H71" s="5">
        <f>H72</f>
        <v>0</v>
      </c>
      <c r="I71" s="5">
        <f>I72</f>
        <v>2000</v>
      </c>
      <c r="J71" s="40">
        <f>I71</f>
        <v>2000</v>
      </c>
    </row>
    <row r="72" spans="1:10" ht="13.5">
      <c r="A72" s="6"/>
      <c r="B72" s="6"/>
      <c r="C72" s="6" t="s">
        <v>90</v>
      </c>
      <c r="D72" s="6" t="s">
        <v>66</v>
      </c>
      <c r="E72" s="6"/>
      <c r="F72" s="7" t="s">
        <v>164</v>
      </c>
      <c r="G72" s="6" t="s">
        <v>163</v>
      </c>
      <c r="H72" s="8">
        <v>0</v>
      </c>
      <c r="I72" s="8">
        <v>2000</v>
      </c>
      <c r="J72" s="40">
        <v>2000</v>
      </c>
    </row>
    <row r="73" spans="1:10" ht="13.5">
      <c r="A73" s="50" t="s">
        <v>23</v>
      </c>
      <c r="B73" s="51"/>
      <c r="C73" s="51"/>
      <c r="D73" s="51"/>
      <c r="E73" s="51"/>
      <c r="F73" s="51"/>
      <c r="G73" s="52"/>
      <c r="H73" s="12">
        <f>H72</f>
        <v>0</v>
      </c>
      <c r="I73" s="12">
        <f>I71</f>
        <v>2000</v>
      </c>
      <c r="J73" s="40">
        <f>I73</f>
        <v>2000</v>
      </c>
    </row>
    <row r="74" spans="1:10" ht="13.5">
      <c r="A74" s="44" t="s">
        <v>45</v>
      </c>
      <c r="B74" s="26" t="s">
        <v>165</v>
      </c>
      <c r="C74" s="27"/>
      <c r="D74" s="27"/>
      <c r="E74" s="27"/>
      <c r="F74" s="45" t="s">
        <v>10</v>
      </c>
      <c r="G74" s="29" t="s">
        <v>5</v>
      </c>
      <c r="H74" s="5">
        <f>H75</f>
        <v>0</v>
      </c>
      <c r="I74" s="5">
        <f>I75</f>
        <v>2400</v>
      </c>
      <c r="J74" s="40">
        <f>I74</f>
        <v>2400</v>
      </c>
    </row>
    <row r="75" spans="1:10" ht="13.5">
      <c r="A75" s="6"/>
      <c r="B75" s="6"/>
      <c r="C75" s="6" t="s">
        <v>90</v>
      </c>
      <c r="D75" s="6" t="s">
        <v>66</v>
      </c>
      <c r="E75" s="6"/>
      <c r="F75" s="7" t="s">
        <v>166</v>
      </c>
      <c r="G75" s="6" t="s">
        <v>163</v>
      </c>
      <c r="H75" s="8">
        <v>0</v>
      </c>
      <c r="I75" s="8">
        <v>2400</v>
      </c>
      <c r="J75" s="40">
        <v>2400</v>
      </c>
    </row>
    <row r="76" spans="1:10" ht="13.5">
      <c r="A76" s="50" t="s">
        <v>23</v>
      </c>
      <c r="B76" s="51"/>
      <c r="C76" s="51"/>
      <c r="D76" s="51"/>
      <c r="E76" s="51"/>
      <c r="F76" s="51"/>
      <c r="G76" s="52"/>
      <c r="H76" s="12">
        <f>H75</f>
        <v>0</v>
      </c>
      <c r="I76" s="12">
        <f>I74</f>
        <v>2400</v>
      </c>
      <c r="J76" s="40">
        <f>I76</f>
        <v>2400</v>
      </c>
    </row>
    <row r="77" spans="1:10" ht="13.5">
      <c r="A77" s="17" t="s">
        <v>19</v>
      </c>
      <c r="B77" s="17" t="s">
        <v>88</v>
      </c>
      <c r="C77" s="14"/>
      <c r="D77" s="17"/>
      <c r="E77" s="17"/>
      <c r="F77" s="46" t="s">
        <v>21</v>
      </c>
      <c r="G77" s="17" t="s">
        <v>20</v>
      </c>
      <c r="H77" s="12">
        <f>H78+H80</f>
        <v>120000</v>
      </c>
      <c r="I77" s="12">
        <f>I79</f>
        <v>168000</v>
      </c>
      <c r="J77" s="40">
        <f>J78+J79</f>
        <v>287000</v>
      </c>
    </row>
    <row r="78" spans="1:10" ht="13.5">
      <c r="A78" s="14"/>
      <c r="B78" s="14"/>
      <c r="C78" s="14" t="s">
        <v>97</v>
      </c>
      <c r="D78" s="17"/>
      <c r="E78" s="17"/>
      <c r="F78" s="15" t="s">
        <v>146</v>
      </c>
      <c r="G78" s="14" t="s">
        <v>33</v>
      </c>
      <c r="H78" s="16">
        <v>119000</v>
      </c>
      <c r="I78" s="16"/>
      <c r="J78" s="40">
        <f t="shared" si="0"/>
        <v>119000</v>
      </c>
    </row>
    <row r="79" spans="1:10" ht="13.5">
      <c r="A79" s="14"/>
      <c r="B79" s="14"/>
      <c r="C79" s="14" t="s">
        <v>97</v>
      </c>
      <c r="D79" s="17"/>
      <c r="E79" s="17"/>
      <c r="F79" s="15" t="s">
        <v>162</v>
      </c>
      <c r="G79" s="14" t="s">
        <v>33</v>
      </c>
      <c r="H79" s="16">
        <v>0</v>
      </c>
      <c r="I79" s="16">
        <v>168000</v>
      </c>
      <c r="J79" s="40">
        <v>168000</v>
      </c>
    </row>
    <row r="80" spans="1:10" ht="13.5">
      <c r="A80" s="14"/>
      <c r="B80" s="14"/>
      <c r="C80" s="14" t="s">
        <v>89</v>
      </c>
      <c r="D80" s="17"/>
      <c r="E80" s="17"/>
      <c r="F80" s="15" t="s">
        <v>112</v>
      </c>
      <c r="G80" s="14" t="s">
        <v>71</v>
      </c>
      <c r="H80" s="16">
        <v>1000</v>
      </c>
      <c r="I80" s="16"/>
      <c r="J80" s="40">
        <f t="shared" si="0"/>
        <v>1000</v>
      </c>
    </row>
    <row r="81" spans="1:10" ht="13.5">
      <c r="A81" s="50" t="s">
        <v>23</v>
      </c>
      <c r="B81" s="51"/>
      <c r="C81" s="51"/>
      <c r="D81" s="51"/>
      <c r="E81" s="51"/>
      <c r="F81" s="51"/>
      <c r="G81" s="52"/>
      <c r="H81" s="12">
        <f>H77</f>
        <v>120000</v>
      </c>
      <c r="I81" s="12">
        <f>I77</f>
        <v>168000</v>
      </c>
      <c r="J81" s="40">
        <f>J77+J80</f>
        <v>288000</v>
      </c>
    </row>
    <row r="82" spans="1:10" ht="13.5">
      <c r="A82" s="3" t="s">
        <v>46</v>
      </c>
      <c r="B82" s="3" t="s">
        <v>45</v>
      </c>
      <c r="C82" s="6"/>
      <c r="D82" s="6"/>
      <c r="E82" s="6"/>
      <c r="F82" s="4" t="s">
        <v>32</v>
      </c>
      <c r="G82" s="29" t="s">
        <v>20</v>
      </c>
      <c r="H82" s="5">
        <f>H83</f>
        <v>20000</v>
      </c>
      <c r="I82" s="5"/>
      <c r="J82" s="40">
        <f t="shared" si="0"/>
        <v>20000</v>
      </c>
    </row>
    <row r="83" spans="1:10" ht="13.5">
      <c r="A83" s="6"/>
      <c r="B83" s="6"/>
      <c r="C83" s="6" t="s">
        <v>90</v>
      </c>
      <c r="D83" s="6"/>
      <c r="E83" s="6"/>
      <c r="F83" s="7" t="s">
        <v>132</v>
      </c>
      <c r="G83" s="28" t="s">
        <v>33</v>
      </c>
      <c r="H83" s="8">
        <v>20000</v>
      </c>
      <c r="I83" s="8"/>
      <c r="J83" s="40">
        <f aca="true" t="shared" si="1" ref="J83:J103">H83</f>
        <v>20000</v>
      </c>
    </row>
    <row r="84" spans="1:10" ht="13.5">
      <c r="A84" s="54" t="s">
        <v>23</v>
      </c>
      <c r="B84" s="55"/>
      <c r="C84" s="55"/>
      <c r="D84" s="55"/>
      <c r="E84" s="55"/>
      <c r="F84" s="55"/>
      <c r="G84" s="56"/>
      <c r="H84" s="5">
        <f>H83</f>
        <v>20000</v>
      </c>
      <c r="I84" s="5"/>
      <c r="J84" s="40">
        <f t="shared" si="1"/>
        <v>20000</v>
      </c>
    </row>
    <row r="85" spans="1:10" ht="13.5">
      <c r="A85" s="3" t="s">
        <v>48</v>
      </c>
      <c r="B85" s="3" t="s">
        <v>48</v>
      </c>
      <c r="C85" s="6"/>
      <c r="D85" s="26"/>
      <c r="E85" s="27"/>
      <c r="F85" s="4" t="s">
        <v>10</v>
      </c>
      <c r="G85" s="29" t="s">
        <v>5</v>
      </c>
      <c r="H85" s="5">
        <f>H86</f>
        <v>5000</v>
      </c>
      <c r="I85" s="5"/>
      <c r="J85" s="40">
        <f t="shared" si="1"/>
        <v>5000</v>
      </c>
    </row>
    <row r="86" spans="1:10" ht="13.5">
      <c r="A86" s="6"/>
      <c r="B86" s="6"/>
      <c r="C86" s="6" t="s">
        <v>93</v>
      </c>
      <c r="D86" s="26"/>
      <c r="E86" s="27"/>
      <c r="F86" s="7" t="s">
        <v>113</v>
      </c>
      <c r="G86" s="28" t="s">
        <v>5</v>
      </c>
      <c r="H86" s="8">
        <v>5000</v>
      </c>
      <c r="I86" s="8"/>
      <c r="J86" s="40">
        <f t="shared" si="1"/>
        <v>5000</v>
      </c>
    </row>
    <row r="87" spans="1:10" ht="13.5">
      <c r="A87" s="50" t="s">
        <v>23</v>
      </c>
      <c r="B87" s="51"/>
      <c r="C87" s="51"/>
      <c r="D87" s="51"/>
      <c r="E87" s="51"/>
      <c r="F87" s="51"/>
      <c r="G87" s="52"/>
      <c r="H87" s="12">
        <f>H85</f>
        <v>5000</v>
      </c>
      <c r="I87" s="12"/>
      <c r="J87" s="40">
        <f t="shared" si="1"/>
        <v>5000</v>
      </c>
    </row>
    <row r="88" spans="1:10" ht="13.5" hidden="1">
      <c r="A88" s="3" t="s">
        <v>49</v>
      </c>
      <c r="B88" s="3" t="s">
        <v>11</v>
      </c>
      <c r="C88" s="3"/>
      <c r="D88" s="3"/>
      <c r="E88" s="3"/>
      <c r="F88" s="4" t="s">
        <v>8</v>
      </c>
      <c r="G88" s="3" t="s">
        <v>20</v>
      </c>
      <c r="H88" s="5">
        <f>H93+H95</f>
        <v>143000</v>
      </c>
      <c r="I88" s="5"/>
      <c r="J88" s="40">
        <f t="shared" si="1"/>
        <v>143000</v>
      </c>
    </row>
    <row r="89" spans="1:10" ht="13.5" hidden="1">
      <c r="A89" s="6"/>
      <c r="B89" s="6"/>
      <c r="C89" s="6" t="s">
        <v>91</v>
      </c>
      <c r="D89" s="6" t="s">
        <v>64</v>
      </c>
      <c r="E89" s="3"/>
      <c r="F89" s="7"/>
      <c r="G89" s="6" t="s">
        <v>16</v>
      </c>
      <c r="H89" s="8">
        <v>0</v>
      </c>
      <c r="I89" s="8"/>
      <c r="J89" s="40">
        <f t="shared" si="1"/>
        <v>0</v>
      </c>
    </row>
    <row r="90" spans="1:10" ht="13.5" hidden="1">
      <c r="A90" s="6"/>
      <c r="B90" s="6"/>
      <c r="C90" s="6" t="s">
        <v>92</v>
      </c>
      <c r="D90" s="6" t="s">
        <v>64</v>
      </c>
      <c r="E90" s="3"/>
      <c r="F90" s="7"/>
      <c r="G90" s="6" t="s">
        <v>18</v>
      </c>
      <c r="H90" s="8">
        <v>0</v>
      </c>
      <c r="I90" s="8"/>
      <c r="J90" s="40">
        <f t="shared" si="1"/>
        <v>0</v>
      </c>
    </row>
    <row r="91" spans="1:10" ht="13.5" hidden="1">
      <c r="A91" s="6"/>
      <c r="B91" s="6"/>
      <c r="C91" s="6"/>
      <c r="D91" s="6" t="s">
        <v>64</v>
      </c>
      <c r="E91" s="3"/>
      <c r="F91" s="7"/>
      <c r="G91" s="6" t="s">
        <v>18</v>
      </c>
      <c r="H91" s="8">
        <v>10665.09</v>
      </c>
      <c r="I91" s="8"/>
      <c r="J91" s="40">
        <f t="shared" si="1"/>
        <v>10665.09</v>
      </c>
    </row>
    <row r="92" spans="1:10" ht="13.5">
      <c r="A92" s="6"/>
      <c r="B92" s="6"/>
      <c r="C92" s="6"/>
      <c r="D92" s="6"/>
      <c r="E92" s="6"/>
      <c r="F92" s="4" t="s">
        <v>32</v>
      </c>
      <c r="G92" s="3" t="s">
        <v>20</v>
      </c>
      <c r="H92" s="5">
        <f>H93+H94+H95+H98</f>
        <v>167000</v>
      </c>
      <c r="I92" s="5">
        <f>25000</f>
        <v>25000</v>
      </c>
      <c r="J92" s="40">
        <f>H92+J97+J96</f>
        <v>192000</v>
      </c>
    </row>
    <row r="93" spans="1:10" ht="13.5">
      <c r="A93" s="3" t="s">
        <v>49</v>
      </c>
      <c r="B93" s="3" t="s">
        <v>11</v>
      </c>
      <c r="C93" s="6" t="s">
        <v>94</v>
      </c>
      <c r="D93" s="6"/>
      <c r="E93" s="6"/>
      <c r="F93" s="7" t="s">
        <v>114</v>
      </c>
      <c r="G93" s="6" t="s">
        <v>26</v>
      </c>
      <c r="H93" s="8">
        <v>140000</v>
      </c>
      <c r="I93" s="8"/>
      <c r="J93" s="40">
        <f t="shared" si="1"/>
        <v>140000</v>
      </c>
    </row>
    <row r="94" spans="1:10" ht="13.5">
      <c r="A94" s="3"/>
      <c r="B94" s="3"/>
      <c r="C94" s="6" t="s">
        <v>94</v>
      </c>
      <c r="D94" s="6"/>
      <c r="E94" s="6"/>
      <c r="F94" s="7" t="s">
        <v>149</v>
      </c>
      <c r="G94" s="6" t="s">
        <v>30</v>
      </c>
      <c r="H94" s="8">
        <v>4000</v>
      </c>
      <c r="I94" s="8"/>
      <c r="J94" s="40">
        <f t="shared" si="1"/>
        <v>4000</v>
      </c>
    </row>
    <row r="95" spans="1:10" ht="13.5">
      <c r="A95" s="6"/>
      <c r="B95" s="6"/>
      <c r="C95" s="6" t="s">
        <v>94</v>
      </c>
      <c r="D95" s="6"/>
      <c r="E95" s="6"/>
      <c r="F95" s="7" t="s">
        <v>58</v>
      </c>
      <c r="G95" s="6" t="s">
        <v>33</v>
      </c>
      <c r="H95" s="8">
        <v>3000</v>
      </c>
      <c r="I95" s="8"/>
      <c r="J95" s="40">
        <f t="shared" si="1"/>
        <v>3000</v>
      </c>
    </row>
    <row r="96" spans="1:10" ht="13.5">
      <c r="A96" s="6"/>
      <c r="B96" s="6"/>
      <c r="C96" s="6" t="s">
        <v>94</v>
      </c>
      <c r="D96" s="6"/>
      <c r="E96" s="6"/>
      <c r="F96" s="7" t="s">
        <v>167</v>
      </c>
      <c r="G96" s="6" t="s">
        <v>33</v>
      </c>
      <c r="H96" s="8">
        <v>0</v>
      </c>
      <c r="I96" s="8">
        <v>5000</v>
      </c>
      <c r="J96" s="40">
        <f>I96</f>
        <v>5000</v>
      </c>
    </row>
    <row r="97" spans="1:10" ht="13.5">
      <c r="A97" s="6"/>
      <c r="B97" s="6"/>
      <c r="C97" s="6" t="s">
        <v>94</v>
      </c>
      <c r="D97" s="6"/>
      <c r="E97" s="6"/>
      <c r="F97" s="7" t="s">
        <v>168</v>
      </c>
      <c r="G97" s="6" t="s">
        <v>33</v>
      </c>
      <c r="H97" s="8">
        <v>0</v>
      </c>
      <c r="I97" s="8">
        <v>20000</v>
      </c>
      <c r="J97" s="40">
        <f>I97</f>
        <v>20000</v>
      </c>
    </row>
    <row r="98" spans="1:10" ht="13.5">
      <c r="A98" s="6"/>
      <c r="B98" s="6"/>
      <c r="C98" s="6" t="s">
        <v>94</v>
      </c>
      <c r="D98" s="6"/>
      <c r="E98" s="6"/>
      <c r="F98" s="7" t="s">
        <v>151</v>
      </c>
      <c r="G98" s="6" t="s">
        <v>33</v>
      </c>
      <c r="H98" s="8">
        <v>20000</v>
      </c>
      <c r="I98" s="8"/>
      <c r="J98" s="40">
        <f t="shared" si="1"/>
        <v>20000</v>
      </c>
    </row>
    <row r="99" spans="1:10" ht="12.75" customHeight="1">
      <c r="A99" s="6"/>
      <c r="B99" s="6"/>
      <c r="C99" s="6"/>
      <c r="D99" s="6"/>
      <c r="E99" s="6"/>
      <c r="F99" s="4" t="s">
        <v>10</v>
      </c>
      <c r="G99" s="3" t="s">
        <v>39</v>
      </c>
      <c r="H99" s="5">
        <f>H100+H101+H102+H103+H104+H105+H106+H107+H108</f>
        <v>845590</v>
      </c>
      <c r="I99" s="5">
        <f>I104</f>
        <v>-83557.93</v>
      </c>
      <c r="J99" s="40">
        <f>H99+I99</f>
        <v>762032.0700000001</v>
      </c>
    </row>
    <row r="100" spans="1:10" ht="13.5">
      <c r="A100" s="6"/>
      <c r="B100" s="6"/>
      <c r="C100" s="6" t="s">
        <v>94</v>
      </c>
      <c r="D100" s="6" t="s">
        <v>65</v>
      </c>
      <c r="E100" s="6"/>
      <c r="F100" s="7" t="s">
        <v>115</v>
      </c>
      <c r="G100" s="6" t="s">
        <v>5</v>
      </c>
      <c r="H100" s="8">
        <v>34000</v>
      </c>
      <c r="I100" s="8"/>
      <c r="J100" s="40">
        <f t="shared" si="1"/>
        <v>34000</v>
      </c>
    </row>
    <row r="101" spans="1:10" ht="13.5">
      <c r="A101" s="6"/>
      <c r="B101" s="6"/>
      <c r="C101" s="6" t="s">
        <v>94</v>
      </c>
      <c r="D101" s="6"/>
      <c r="E101" s="6"/>
      <c r="F101" s="7" t="s">
        <v>116</v>
      </c>
      <c r="G101" s="6" t="s">
        <v>5</v>
      </c>
      <c r="H101" s="8">
        <v>200000</v>
      </c>
      <c r="I101" s="8"/>
      <c r="J101" s="40">
        <f t="shared" si="1"/>
        <v>200000</v>
      </c>
    </row>
    <row r="102" spans="1:12" ht="13.5">
      <c r="A102" s="6"/>
      <c r="B102" s="6"/>
      <c r="C102" s="6" t="s">
        <v>94</v>
      </c>
      <c r="D102" s="6"/>
      <c r="E102" s="6"/>
      <c r="F102" s="7" t="s">
        <v>117</v>
      </c>
      <c r="G102" s="6" t="s">
        <v>5</v>
      </c>
      <c r="H102" s="8">
        <v>121000</v>
      </c>
      <c r="I102" s="8"/>
      <c r="J102" s="40">
        <f t="shared" si="1"/>
        <v>121000</v>
      </c>
      <c r="K102" s="1" t="s">
        <v>156</v>
      </c>
      <c r="L102" s="1" t="s">
        <v>156</v>
      </c>
    </row>
    <row r="103" spans="1:10" ht="13.5">
      <c r="A103" s="6"/>
      <c r="B103" s="6"/>
      <c r="C103" s="6" t="s">
        <v>94</v>
      </c>
      <c r="D103" s="6"/>
      <c r="E103" s="6"/>
      <c r="F103" s="7" t="s">
        <v>118</v>
      </c>
      <c r="G103" s="6" t="s">
        <v>5</v>
      </c>
      <c r="H103" s="8">
        <v>143000</v>
      </c>
      <c r="I103" s="8"/>
      <c r="J103" s="40">
        <f t="shared" si="1"/>
        <v>143000</v>
      </c>
    </row>
    <row r="104" spans="1:10" ht="13.5">
      <c r="A104" s="6"/>
      <c r="B104" s="6"/>
      <c r="C104" s="6" t="s">
        <v>94</v>
      </c>
      <c r="D104" s="6"/>
      <c r="E104" s="6"/>
      <c r="F104" s="7" t="s">
        <v>119</v>
      </c>
      <c r="G104" s="6" t="s">
        <v>5</v>
      </c>
      <c r="H104" s="8">
        <v>318500</v>
      </c>
      <c r="I104" s="8">
        <f>-83557.93</f>
        <v>-83557.93</v>
      </c>
      <c r="J104" s="40">
        <f>H104+I104</f>
        <v>234942.07</v>
      </c>
    </row>
    <row r="105" spans="1:10" ht="13.5">
      <c r="A105" s="6"/>
      <c r="B105" s="6"/>
      <c r="C105" s="6" t="s">
        <v>94</v>
      </c>
      <c r="D105" s="6"/>
      <c r="E105" s="6"/>
      <c r="F105" s="7" t="s">
        <v>150</v>
      </c>
      <c r="G105" s="6" t="s">
        <v>5</v>
      </c>
      <c r="H105" s="8">
        <v>9000</v>
      </c>
      <c r="I105" s="8"/>
      <c r="J105" s="40">
        <f aca="true" t="shared" si="2" ref="J105:J127">H105</f>
        <v>9000</v>
      </c>
    </row>
    <row r="106" spans="1:10" ht="13.5">
      <c r="A106" s="6"/>
      <c r="B106" s="6"/>
      <c r="C106" s="6" t="s">
        <v>94</v>
      </c>
      <c r="D106" s="6"/>
      <c r="E106" s="6"/>
      <c r="F106" s="7" t="s">
        <v>152</v>
      </c>
      <c r="G106" s="6" t="s">
        <v>5</v>
      </c>
      <c r="H106" s="8">
        <v>12000</v>
      </c>
      <c r="I106" s="8"/>
      <c r="J106" s="40">
        <f t="shared" si="2"/>
        <v>12000</v>
      </c>
    </row>
    <row r="107" spans="1:10" ht="13.5">
      <c r="A107" s="6"/>
      <c r="B107" s="6"/>
      <c r="C107" s="6" t="s">
        <v>94</v>
      </c>
      <c r="D107" s="6"/>
      <c r="E107" s="6"/>
      <c r="F107" s="7" t="s">
        <v>153</v>
      </c>
      <c r="G107" s="6" t="s">
        <v>5</v>
      </c>
      <c r="H107" s="8">
        <v>3000</v>
      </c>
      <c r="I107" s="8"/>
      <c r="J107" s="40">
        <f t="shared" si="2"/>
        <v>3000</v>
      </c>
    </row>
    <row r="108" spans="1:10" ht="13.5">
      <c r="A108" s="6"/>
      <c r="B108" s="6"/>
      <c r="C108" s="6" t="s">
        <v>94</v>
      </c>
      <c r="D108" s="6"/>
      <c r="E108" s="6"/>
      <c r="F108" s="7" t="s">
        <v>154</v>
      </c>
      <c r="G108" s="6" t="s">
        <v>5</v>
      </c>
      <c r="H108" s="8">
        <v>5090</v>
      </c>
      <c r="I108" s="8"/>
      <c r="J108" s="40">
        <f t="shared" si="2"/>
        <v>5090</v>
      </c>
    </row>
    <row r="109" spans="1:11" ht="13.5">
      <c r="A109" s="6"/>
      <c r="B109" s="6"/>
      <c r="C109" s="6"/>
      <c r="D109" s="6"/>
      <c r="E109" s="6"/>
      <c r="F109" s="4" t="s">
        <v>147</v>
      </c>
      <c r="G109" s="3" t="s">
        <v>123</v>
      </c>
      <c r="H109" s="5">
        <f>H110</f>
        <v>10000</v>
      </c>
      <c r="I109" s="5"/>
      <c r="J109" s="40">
        <f t="shared" si="2"/>
        <v>10000</v>
      </c>
      <c r="K109" s="21"/>
    </row>
    <row r="110" spans="1:10" ht="13.5">
      <c r="A110" s="6"/>
      <c r="B110" s="6"/>
      <c r="C110" s="6" t="s">
        <v>122</v>
      </c>
      <c r="D110" s="6"/>
      <c r="E110" s="6"/>
      <c r="F110" s="7" t="s">
        <v>148</v>
      </c>
      <c r="G110" s="6" t="s">
        <v>71</v>
      </c>
      <c r="H110" s="8">
        <v>10000</v>
      </c>
      <c r="I110" s="8"/>
      <c r="J110" s="40">
        <f t="shared" si="2"/>
        <v>10000</v>
      </c>
    </row>
    <row r="111" spans="1:10" ht="15" customHeight="1">
      <c r="A111" s="6"/>
      <c r="B111" s="6"/>
      <c r="C111" s="6"/>
      <c r="D111" s="6"/>
      <c r="E111" s="6"/>
      <c r="F111" s="4" t="s">
        <v>126</v>
      </c>
      <c r="G111" s="3" t="s">
        <v>37</v>
      </c>
      <c r="H111" s="5">
        <f>H112+H113+H114</f>
        <v>38670</v>
      </c>
      <c r="I111" s="5"/>
      <c r="J111" s="40">
        <f t="shared" si="2"/>
        <v>38670</v>
      </c>
    </row>
    <row r="112" spans="1:10" ht="27">
      <c r="A112" s="6"/>
      <c r="B112" s="6"/>
      <c r="C112" s="6" t="s">
        <v>124</v>
      </c>
      <c r="D112" s="6"/>
      <c r="E112" s="6"/>
      <c r="F112" s="7" t="s">
        <v>69</v>
      </c>
      <c r="G112" s="6" t="s">
        <v>125</v>
      </c>
      <c r="H112" s="8">
        <v>16950</v>
      </c>
      <c r="I112" s="8"/>
      <c r="J112" s="40">
        <f t="shared" si="2"/>
        <v>16950</v>
      </c>
    </row>
    <row r="113" spans="1:10" ht="13.5">
      <c r="A113" s="6"/>
      <c r="B113" s="6"/>
      <c r="C113" s="6" t="s">
        <v>127</v>
      </c>
      <c r="D113" s="6"/>
      <c r="E113" s="6"/>
      <c r="F113" s="7" t="s">
        <v>128</v>
      </c>
      <c r="G113" s="6" t="s">
        <v>129</v>
      </c>
      <c r="H113" s="8">
        <v>6720</v>
      </c>
      <c r="I113" s="8"/>
      <c r="J113" s="40">
        <f t="shared" si="2"/>
        <v>6720</v>
      </c>
    </row>
    <row r="114" spans="1:10" ht="13.5">
      <c r="A114" s="6"/>
      <c r="B114" s="6"/>
      <c r="C114" s="6" t="s">
        <v>130</v>
      </c>
      <c r="D114" s="6"/>
      <c r="E114" s="6"/>
      <c r="F114" s="7" t="s">
        <v>131</v>
      </c>
      <c r="G114" s="6" t="s">
        <v>110</v>
      </c>
      <c r="H114" s="8">
        <v>15000</v>
      </c>
      <c r="I114" s="8"/>
      <c r="J114" s="40">
        <f t="shared" si="2"/>
        <v>15000</v>
      </c>
    </row>
    <row r="115" spans="1:10" ht="13.5" hidden="1">
      <c r="A115" s="6"/>
      <c r="B115" s="6"/>
      <c r="C115" s="6"/>
      <c r="D115" s="6"/>
      <c r="E115" s="6"/>
      <c r="F115" s="4" t="s">
        <v>120</v>
      </c>
      <c r="G115" s="3" t="s">
        <v>123</v>
      </c>
      <c r="H115" s="5">
        <f>H122</f>
        <v>10000</v>
      </c>
      <c r="I115" s="5"/>
      <c r="J115" s="40">
        <f t="shared" si="2"/>
        <v>10000</v>
      </c>
    </row>
    <row r="116" spans="1:10" ht="13.5" hidden="1">
      <c r="A116" s="6"/>
      <c r="B116" s="6"/>
      <c r="C116" s="6" t="s">
        <v>93</v>
      </c>
      <c r="D116" s="6"/>
      <c r="E116" s="6"/>
      <c r="F116" s="7"/>
      <c r="G116" s="6" t="s">
        <v>38</v>
      </c>
      <c r="H116" s="8">
        <v>0</v>
      </c>
      <c r="I116" s="8"/>
      <c r="J116" s="40">
        <f t="shared" si="2"/>
        <v>0</v>
      </c>
    </row>
    <row r="117" spans="1:10" ht="13.5" hidden="1">
      <c r="A117" s="6"/>
      <c r="B117" s="6"/>
      <c r="C117" s="6" t="s">
        <v>93</v>
      </c>
      <c r="D117" s="6" t="s">
        <v>65</v>
      </c>
      <c r="E117" s="6"/>
      <c r="F117" s="7"/>
      <c r="G117" s="6" t="s">
        <v>51</v>
      </c>
      <c r="H117" s="8">
        <v>0</v>
      </c>
      <c r="I117" s="8"/>
      <c r="J117" s="40">
        <f t="shared" si="2"/>
        <v>0</v>
      </c>
    </row>
    <row r="118" spans="1:10" ht="13.5" hidden="1">
      <c r="A118" s="6"/>
      <c r="B118" s="6"/>
      <c r="C118" s="6"/>
      <c r="D118" s="6"/>
      <c r="E118" s="6" t="s">
        <v>54</v>
      </c>
      <c r="F118" s="7" t="s">
        <v>50</v>
      </c>
      <c r="G118" s="6" t="s">
        <v>51</v>
      </c>
      <c r="H118" s="8">
        <v>0</v>
      </c>
      <c r="I118" s="8"/>
      <c r="J118" s="40">
        <f t="shared" si="2"/>
        <v>0</v>
      </c>
    </row>
    <row r="119" spans="1:10" ht="13.5" hidden="1">
      <c r="A119" s="6"/>
      <c r="B119" s="6"/>
      <c r="C119" s="6"/>
      <c r="D119" s="6"/>
      <c r="E119" s="6"/>
      <c r="F119" s="4" t="s">
        <v>9</v>
      </c>
      <c r="G119" s="3" t="s">
        <v>39</v>
      </c>
      <c r="H119" s="5" t="e">
        <f>#REF!+H120</f>
        <v>#REF!</v>
      </c>
      <c r="I119" s="5"/>
      <c r="J119" s="40" t="e">
        <f t="shared" si="2"/>
        <v>#REF!</v>
      </c>
    </row>
    <row r="120" spans="1:10" ht="13.5" hidden="1">
      <c r="A120" s="6"/>
      <c r="B120" s="6"/>
      <c r="C120" s="6"/>
      <c r="D120" s="6"/>
      <c r="E120" s="6"/>
      <c r="F120" s="4" t="s">
        <v>61</v>
      </c>
      <c r="G120" s="3" t="s">
        <v>60</v>
      </c>
      <c r="H120" s="5">
        <f>H121</f>
        <v>0</v>
      </c>
      <c r="I120" s="5"/>
      <c r="J120" s="40">
        <f t="shared" si="2"/>
        <v>0</v>
      </c>
    </row>
    <row r="121" spans="1:10" ht="13.5" hidden="1">
      <c r="A121" s="6"/>
      <c r="B121" s="6"/>
      <c r="C121" s="6"/>
      <c r="D121" s="6" t="s">
        <v>65</v>
      </c>
      <c r="E121" s="6"/>
      <c r="F121" s="7" t="s">
        <v>63</v>
      </c>
      <c r="G121" s="6" t="s">
        <v>62</v>
      </c>
      <c r="H121" s="8"/>
      <c r="I121" s="8"/>
      <c r="J121" s="40">
        <f t="shared" si="2"/>
        <v>0</v>
      </c>
    </row>
    <row r="122" spans="1:10" ht="13.5" hidden="1">
      <c r="A122" s="6"/>
      <c r="B122" s="6"/>
      <c r="C122" s="6" t="s">
        <v>122</v>
      </c>
      <c r="D122" s="6" t="s">
        <v>65</v>
      </c>
      <c r="E122" s="6"/>
      <c r="F122" s="7" t="s">
        <v>121</v>
      </c>
      <c r="G122" s="6" t="s">
        <v>71</v>
      </c>
      <c r="H122" s="8">
        <v>10000</v>
      </c>
      <c r="I122" s="8"/>
      <c r="J122" s="40">
        <f t="shared" si="2"/>
        <v>10000</v>
      </c>
    </row>
    <row r="123" spans="1:10" ht="13.5" hidden="1">
      <c r="A123" s="6"/>
      <c r="B123" s="6"/>
      <c r="C123" s="6"/>
      <c r="D123" s="6" t="s">
        <v>65</v>
      </c>
      <c r="E123" s="6"/>
      <c r="F123" s="7" t="s">
        <v>40</v>
      </c>
      <c r="G123" s="6" t="s">
        <v>42</v>
      </c>
      <c r="H123" s="8">
        <v>2000</v>
      </c>
      <c r="I123" s="8"/>
      <c r="J123" s="40">
        <f t="shared" si="2"/>
        <v>2000</v>
      </c>
    </row>
    <row r="124" spans="1:10" ht="13.5" hidden="1">
      <c r="A124" s="50" t="s">
        <v>23</v>
      </c>
      <c r="B124" s="51"/>
      <c r="C124" s="51"/>
      <c r="D124" s="51"/>
      <c r="E124" s="51"/>
      <c r="F124" s="51"/>
      <c r="G124" s="52"/>
      <c r="H124" s="12">
        <f>H88+H115</f>
        <v>153000</v>
      </c>
      <c r="I124" s="12"/>
      <c r="J124" s="40">
        <f t="shared" si="2"/>
        <v>153000</v>
      </c>
    </row>
    <row r="125" spans="1:10" ht="13.5" hidden="1">
      <c r="A125" s="3" t="s">
        <v>49</v>
      </c>
      <c r="B125" s="3" t="s">
        <v>11</v>
      </c>
      <c r="C125" s="3"/>
      <c r="D125" s="3"/>
      <c r="E125" s="3"/>
      <c r="F125" s="4" t="s">
        <v>14</v>
      </c>
      <c r="G125" s="3" t="s">
        <v>15</v>
      </c>
      <c r="H125" s="5"/>
      <c r="I125" s="5"/>
      <c r="J125" s="40">
        <f t="shared" si="2"/>
        <v>0</v>
      </c>
    </row>
    <row r="126" spans="1:10" s="30" customFormat="1" ht="13.5">
      <c r="A126" s="64" t="s">
        <v>23</v>
      </c>
      <c r="B126" s="65"/>
      <c r="C126" s="65"/>
      <c r="D126" s="65"/>
      <c r="E126" s="65"/>
      <c r="F126" s="65"/>
      <c r="G126" s="66"/>
      <c r="H126" s="5">
        <f>H111+H109+H99+H92</f>
        <v>1061260</v>
      </c>
      <c r="I126" s="5">
        <f>I99+I92</f>
        <v>-58557.92999999999</v>
      </c>
      <c r="J126" s="40">
        <f>H126+I126</f>
        <v>1002702.0700000001</v>
      </c>
    </row>
    <row r="127" spans="1:10" s="30" customFormat="1" ht="13.5">
      <c r="A127" s="17" t="s">
        <v>57</v>
      </c>
      <c r="B127" s="17" t="s">
        <v>46</v>
      </c>
      <c r="C127" s="17"/>
      <c r="D127" s="17"/>
      <c r="E127" s="17"/>
      <c r="F127" s="4" t="s">
        <v>14</v>
      </c>
      <c r="G127" s="3" t="s">
        <v>15</v>
      </c>
      <c r="H127" s="12">
        <f>H128+H129+H130+H131+H132+H133+H134+H135+H136+H137+H138+H139</f>
        <v>3425740</v>
      </c>
      <c r="I127" s="12"/>
      <c r="J127" s="40">
        <f t="shared" si="2"/>
        <v>3425740</v>
      </c>
    </row>
    <row r="128" spans="1:10" s="30" customFormat="1" ht="13.5">
      <c r="A128" s="14"/>
      <c r="B128" s="14"/>
      <c r="C128" s="14" t="s">
        <v>95</v>
      </c>
      <c r="D128" s="14" t="s">
        <v>64</v>
      </c>
      <c r="E128" s="17"/>
      <c r="F128" s="7" t="s">
        <v>6</v>
      </c>
      <c r="G128" s="6" t="s">
        <v>16</v>
      </c>
      <c r="H128" s="16">
        <v>960600</v>
      </c>
      <c r="I128" s="16"/>
      <c r="J128" s="40">
        <f>H128</f>
        <v>960600</v>
      </c>
    </row>
    <row r="129" spans="1:10" s="30" customFormat="1" ht="13.5">
      <c r="A129" s="14"/>
      <c r="B129" s="14"/>
      <c r="C129" s="14" t="s">
        <v>96</v>
      </c>
      <c r="D129" s="14" t="s">
        <v>64</v>
      </c>
      <c r="E129" s="17"/>
      <c r="F129" s="7" t="s">
        <v>17</v>
      </c>
      <c r="G129" s="6" t="s">
        <v>18</v>
      </c>
      <c r="H129" s="16">
        <v>332300</v>
      </c>
      <c r="I129" s="16"/>
      <c r="J129" s="40">
        <f aca="true" t="shared" si="3" ref="J129:J140">H129</f>
        <v>332300</v>
      </c>
    </row>
    <row r="130" spans="1:10" s="30" customFormat="1" ht="13.5">
      <c r="A130" s="14"/>
      <c r="B130" s="14"/>
      <c r="C130" s="14" t="s">
        <v>134</v>
      </c>
      <c r="D130" s="14"/>
      <c r="E130" s="17" t="s">
        <v>133</v>
      </c>
      <c r="F130" s="7" t="s">
        <v>6</v>
      </c>
      <c r="G130" s="6" t="s">
        <v>16</v>
      </c>
      <c r="H130" s="16">
        <v>935400</v>
      </c>
      <c r="I130" s="16"/>
      <c r="J130" s="40">
        <f t="shared" si="3"/>
        <v>935400</v>
      </c>
    </row>
    <row r="131" spans="1:10" s="30" customFormat="1" ht="13.5">
      <c r="A131" s="14"/>
      <c r="B131" s="14"/>
      <c r="C131" s="14" t="s">
        <v>135</v>
      </c>
      <c r="D131" s="14"/>
      <c r="E131" s="17" t="s">
        <v>133</v>
      </c>
      <c r="F131" s="7" t="s">
        <v>17</v>
      </c>
      <c r="G131" s="6" t="s">
        <v>18</v>
      </c>
      <c r="H131" s="16">
        <v>385000</v>
      </c>
      <c r="I131" s="16"/>
      <c r="J131" s="40">
        <f t="shared" si="3"/>
        <v>385000</v>
      </c>
    </row>
    <row r="132" spans="1:10" s="30" customFormat="1" ht="13.5">
      <c r="A132" s="14"/>
      <c r="B132" s="14"/>
      <c r="C132" s="14" t="s">
        <v>98</v>
      </c>
      <c r="D132" s="14" t="s">
        <v>64</v>
      </c>
      <c r="E132" s="17"/>
      <c r="F132" s="7" t="s">
        <v>6</v>
      </c>
      <c r="G132" s="6" t="s">
        <v>16</v>
      </c>
      <c r="H132" s="16">
        <v>94000</v>
      </c>
      <c r="I132" s="16"/>
      <c r="J132" s="40">
        <f t="shared" si="3"/>
        <v>94000</v>
      </c>
    </row>
    <row r="133" spans="1:10" s="30" customFormat="1" ht="13.5">
      <c r="A133" s="14"/>
      <c r="B133" s="14"/>
      <c r="C133" s="14" t="s">
        <v>99</v>
      </c>
      <c r="D133" s="14" t="s">
        <v>64</v>
      </c>
      <c r="E133" s="17"/>
      <c r="F133" s="7" t="s">
        <v>17</v>
      </c>
      <c r="G133" s="6" t="s">
        <v>18</v>
      </c>
      <c r="H133" s="16">
        <v>28300</v>
      </c>
      <c r="I133" s="16"/>
      <c r="J133" s="40">
        <f t="shared" si="3"/>
        <v>28300</v>
      </c>
    </row>
    <row r="134" spans="1:10" s="30" customFormat="1" ht="13.5">
      <c r="A134" s="14"/>
      <c r="B134" s="14"/>
      <c r="C134" s="14" t="s">
        <v>136</v>
      </c>
      <c r="D134" s="14"/>
      <c r="E134" s="17" t="s">
        <v>133</v>
      </c>
      <c r="F134" s="7" t="s">
        <v>6</v>
      </c>
      <c r="G134" s="6" t="s">
        <v>16</v>
      </c>
      <c r="H134" s="16">
        <v>110000</v>
      </c>
      <c r="I134" s="16"/>
      <c r="J134" s="40">
        <f t="shared" si="3"/>
        <v>110000</v>
      </c>
    </row>
    <row r="135" spans="1:10" s="30" customFormat="1" ht="13.5">
      <c r="A135" s="14"/>
      <c r="B135" s="14"/>
      <c r="C135" s="14" t="s">
        <v>137</v>
      </c>
      <c r="D135" s="14"/>
      <c r="E135" s="17" t="s">
        <v>133</v>
      </c>
      <c r="F135" s="7" t="s">
        <v>17</v>
      </c>
      <c r="G135" s="6" t="s">
        <v>18</v>
      </c>
      <c r="H135" s="16">
        <v>33300</v>
      </c>
      <c r="I135" s="16"/>
      <c r="J135" s="40">
        <f t="shared" si="3"/>
        <v>33300</v>
      </c>
    </row>
    <row r="136" spans="1:10" s="30" customFormat="1" ht="13.5">
      <c r="A136" s="14"/>
      <c r="B136" s="14"/>
      <c r="C136" s="14" t="s">
        <v>138</v>
      </c>
      <c r="D136" s="14" t="s">
        <v>64</v>
      </c>
      <c r="E136" s="17"/>
      <c r="F136" s="7" t="s">
        <v>6</v>
      </c>
      <c r="G136" s="6" t="s">
        <v>16</v>
      </c>
      <c r="H136" s="16">
        <v>196000</v>
      </c>
      <c r="I136" s="16"/>
      <c r="J136" s="40">
        <f t="shared" si="3"/>
        <v>196000</v>
      </c>
    </row>
    <row r="137" spans="1:10" s="30" customFormat="1" ht="13.5">
      <c r="A137" s="14"/>
      <c r="B137" s="14"/>
      <c r="C137" s="14" t="s">
        <v>139</v>
      </c>
      <c r="D137" s="14" t="s">
        <v>64</v>
      </c>
      <c r="E137" s="17"/>
      <c r="F137" s="7" t="s">
        <v>17</v>
      </c>
      <c r="G137" s="6" t="s">
        <v>18</v>
      </c>
      <c r="H137" s="16">
        <v>58840</v>
      </c>
      <c r="I137" s="16"/>
      <c r="J137" s="40">
        <f t="shared" si="3"/>
        <v>58840</v>
      </c>
    </row>
    <row r="138" spans="1:10" s="30" customFormat="1" ht="13.5">
      <c r="A138" s="14"/>
      <c r="B138" s="14"/>
      <c r="C138" s="14" t="s">
        <v>140</v>
      </c>
      <c r="D138" s="14"/>
      <c r="E138" s="17" t="s">
        <v>133</v>
      </c>
      <c r="F138" s="7" t="s">
        <v>6</v>
      </c>
      <c r="G138" s="6" t="s">
        <v>16</v>
      </c>
      <c r="H138" s="16">
        <v>224000</v>
      </c>
      <c r="I138" s="16"/>
      <c r="J138" s="40">
        <f t="shared" si="3"/>
        <v>224000</v>
      </c>
    </row>
    <row r="139" spans="1:10" s="30" customFormat="1" ht="13.5">
      <c r="A139" s="14"/>
      <c r="B139" s="14"/>
      <c r="C139" s="14" t="s">
        <v>141</v>
      </c>
      <c r="D139" s="14"/>
      <c r="E139" s="17" t="s">
        <v>133</v>
      </c>
      <c r="F139" s="7" t="s">
        <v>17</v>
      </c>
      <c r="G139" s="6" t="s">
        <v>18</v>
      </c>
      <c r="H139" s="16">
        <v>68000</v>
      </c>
      <c r="I139" s="16"/>
      <c r="J139" s="40">
        <f t="shared" si="3"/>
        <v>68000</v>
      </c>
    </row>
    <row r="140" spans="1:13" ht="13.5">
      <c r="A140" s="53" t="s">
        <v>23</v>
      </c>
      <c r="B140" s="53"/>
      <c r="C140" s="53"/>
      <c r="D140" s="53"/>
      <c r="E140" s="53"/>
      <c r="F140" s="53"/>
      <c r="G140" s="53"/>
      <c r="H140" s="12">
        <f>H127</f>
        <v>3425740</v>
      </c>
      <c r="I140" s="12"/>
      <c r="J140" s="40">
        <f t="shared" si="3"/>
        <v>3425740</v>
      </c>
      <c r="K140" s="2"/>
      <c r="L140" s="2"/>
      <c r="M140" s="2"/>
    </row>
    <row r="141" spans="1:13" ht="13.5">
      <c r="A141" s="47" t="s">
        <v>52</v>
      </c>
      <c r="B141" s="48"/>
      <c r="C141" s="48"/>
      <c r="D141" s="48"/>
      <c r="E141" s="48"/>
      <c r="F141" s="48"/>
      <c r="G141" s="49"/>
      <c r="H141" s="13">
        <f>H140+H126+H87+H84+H81+H70+H35+H30+H17</f>
        <v>6512900</v>
      </c>
      <c r="I141" s="13">
        <f>I126+I81+I76+I73</f>
        <v>113842.07</v>
      </c>
      <c r="J141" s="40">
        <f>H141+I141</f>
        <v>6626742.07</v>
      </c>
      <c r="K141" s="2"/>
      <c r="L141" s="2"/>
      <c r="M141" s="2"/>
    </row>
    <row r="142" spans="1:13" ht="13.5">
      <c r="A142" s="69" t="s">
        <v>102</v>
      </c>
      <c r="B142" s="69"/>
      <c r="C142" s="69"/>
      <c r="D142" s="69"/>
      <c r="E142" s="69"/>
      <c r="F142" s="69"/>
      <c r="G142" s="69"/>
      <c r="H142" s="9"/>
      <c r="I142" s="9"/>
      <c r="J142" s="9"/>
      <c r="K142" s="2"/>
      <c r="L142" s="2"/>
      <c r="M142" s="2"/>
    </row>
    <row r="143" spans="1:13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2"/>
      <c r="L143" s="2"/>
      <c r="M143" s="2"/>
    </row>
    <row r="144" spans="1:13" ht="13.5">
      <c r="A144" s="69" t="s">
        <v>103</v>
      </c>
      <c r="B144" s="69"/>
      <c r="C144" s="69"/>
      <c r="D144" s="69"/>
      <c r="E144" s="69"/>
      <c r="F144" s="69"/>
      <c r="G144" s="69"/>
      <c r="H144" s="69"/>
      <c r="I144" s="37"/>
      <c r="J144" s="37"/>
      <c r="K144" s="2"/>
      <c r="L144" s="2"/>
      <c r="M144" s="2"/>
    </row>
    <row r="145" spans="1:13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2"/>
      <c r="L145" s="2"/>
      <c r="M145" s="2"/>
    </row>
    <row r="146" spans="1:13" ht="13.5">
      <c r="A146" s="69"/>
      <c r="B146" s="69"/>
      <c r="C146" s="69"/>
      <c r="D146" s="69"/>
      <c r="E146" s="69"/>
      <c r="F146" s="69"/>
      <c r="G146" s="69"/>
      <c r="H146" s="69"/>
      <c r="I146" s="37"/>
      <c r="J146" s="37"/>
      <c r="K146" s="2"/>
      <c r="L146" s="2"/>
      <c r="M146" s="2"/>
    </row>
    <row r="147" spans="1:13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2"/>
      <c r="L147" s="2"/>
      <c r="M147" s="2"/>
    </row>
    <row r="148" spans="1:13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2"/>
      <c r="L148" s="2"/>
      <c r="M148" s="2"/>
    </row>
    <row r="149" spans="1:13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2"/>
      <c r="L149" s="2"/>
      <c r="M149" s="2"/>
    </row>
    <row r="150" spans="1:13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</sheetData>
  <sheetProtection/>
  <mergeCells count="25">
    <mergeCell ref="A146:H146"/>
    <mergeCell ref="A142:G142"/>
    <mergeCell ref="A144:H144"/>
    <mergeCell ref="A70:G70"/>
    <mergeCell ref="G1:H1"/>
    <mergeCell ref="G2:H3"/>
    <mergeCell ref="A35:G35"/>
    <mergeCell ref="A43:G43"/>
    <mergeCell ref="F9:F10"/>
    <mergeCell ref="G5:J5"/>
    <mergeCell ref="A30:G30"/>
    <mergeCell ref="A9:E9"/>
    <mergeCell ref="A17:G17"/>
    <mergeCell ref="A6:J6"/>
    <mergeCell ref="E36:E41"/>
    <mergeCell ref="A126:G126"/>
    <mergeCell ref="I9:I10"/>
    <mergeCell ref="A73:G73"/>
    <mergeCell ref="A76:G76"/>
    <mergeCell ref="A141:G141"/>
    <mergeCell ref="A124:G124"/>
    <mergeCell ref="A87:G87"/>
    <mergeCell ref="A140:G140"/>
    <mergeCell ref="A81:G81"/>
    <mergeCell ref="A84:G8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2019-01-29T09:50:17Z</cp:lastPrinted>
  <dcterms:created xsi:type="dcterms:W3CDTF">2005-08-10T12:22:56Z</dcterms:created>
  <dcterms:modified xsi:type="dcterms:W3CDTF">2020-02-05T15:21:26Z</dcterms:modified>
  <cp:category/>
  <cp:version/>
  <cp:contentType/>
  <cp:contentStatus/>
</cp:coreProperties>
</file>