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<sst xmlns="http://schemas.openxmlformats.org/spreadsheetml/2006/main" count="384" uniqueCount="173">
  <si>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</si>
  <si>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</si>
  <si>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</si>
  <si>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</si>
  <si>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</si>
  <si>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</si>
  <si>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</si>
  <si>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</si>
  <si>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</si>
  <si>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</si>
  <si>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</si>
  <si>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</si>
  <si>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</si>
  <si>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</si>
  <si>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</si>
  <si>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</si>
  <si>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</si>
  <si>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</si>
  <si>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</si>
  <si>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</si>
  <si>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</si>
  <si>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</si>
  <si>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</si>
  <si>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</si>
  <si>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</si>
  <si>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</si>
  <si>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</si>
  <si>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</si>
  <si>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</si>
  <si>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</si>
  <si>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</si>
  <si>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</si>
  <si>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</si>
  <si>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</si>
  <si>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</si>
  <si>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</si>
  <si>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</si>
  <si>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</si>
  <si>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</si>
  <si>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</si>
  <si>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</si>
  <si>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</si>
  <si>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</si>
  <si>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</si>
  <si>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</si>
  <si>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</si>
  <si>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</si>
  <si>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</si>
  <si>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</si>
  <si>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</si>
  <si>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</si>
  <si>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</si>
  <si>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</si>
  <si>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</si>
  <si>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</si>
  <si>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</si>
  <si>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</si>
  <si>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</si>
  <si>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</si>
  <si>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</si>
  <si>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</si>
  <si>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</si>
  <si>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</si>
  <si>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</si>
  <si>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</si>
  <si>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</si>
  <si>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</si>
  <si>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</si>
  <si>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</si>
  <si>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</si>
  <si>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</si>
  <si>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</si>
  <si>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</si>
  <si>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</si>
  <si>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</si>
  <si>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</si>
  <si>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</si>
  <si>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</si>
  <si>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</si>
  <si>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</si>
  <si>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</si>
  <si>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</si>
  <si>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</si>
  <si>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</si>
  <si>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</si>
  <si>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</si>
  <si>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</si>
  <si>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</si>
  <si>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</si>
  <si>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</si>
  <si>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</si>
  <si>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</si>
  <si>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</si>
  <si>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</si>
  <si>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</si>
  <si>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</si>
  <si>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</si>
  <si>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</si>
  <si>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</si>
  <si>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</si>
  <si>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</si>
  <si>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</si>
  <si>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</si>
  <si>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</si>
  <si>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</si>
  <si>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</si>
  <si>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</si>
  <si>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</si>
  <si>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</si>
  <si>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</si>
  <si>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</si>
  <si>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</si>
  <si>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</si>
  <si>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</si>
  <si>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</si>
  <si>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</si>
  <si>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</si>
  <si>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</si>
  <si>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</si>
  <si>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</si>
  <si>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</si>
  <si>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</si>
  <si>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</si>
  <si>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</si>
  <si>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</si>
  <si>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</si>
  <si>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</si>
  <si>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</si>
  <si>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</si>
  <si>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</si>
  <si>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</si>
  <si>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</si>
  <si>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</si>
  <si>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</si>
  <si>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</si>
  <si>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</si>
  <si>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</si>
  <si>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</si>
  <si>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</si>
  <si>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</si>
  <si>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</si>
  <si>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</si>
  <si>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</si>
  <si>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</si>
  <si>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</si>
  <si>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</si>
  <si>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</si>
  <si>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</si>
  <si>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</si>
  <si>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</si>
  <si>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</si>
  <si>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</si>
  <si>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Утверждено на 31.03.2021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</si>
  <si>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</si>
  <si>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</si>
  <si>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</si>
  <si>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</si>
  <si>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</si>
  <si>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</si>
  <si>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Приложение 1 к распоряжению главы №       "Об утверждении сводной бюджетной росписи МО "Теньгинское сельское поселение" на 2022 год" от 28.12.2021</t>
  </si>
  <si>
    <t>Сводная бюджетная роспись расходов бюджета МО "Теньгинское сельское поселение" на 01.01.2022 год</t>
  </si>
  <si>
    <t>на 01.01.2022</t>
  </si>
  <si>
    <t>Услуги связи (Интернет, стационарная связь) 12000+10000</t>
  </si>
  <si>
    <t>Приобретение лицензии на ПО "Смета"</t>
  </si>
  <si>
    <t>010А1S9600244</t>
  </si>
  <si>
    <t>2822</t>
  </si>
  <si>
    <t>Канцелярские и почтовые расходы (админ. Штраф)</t>
  </si>
  <si>
    <t>10</t>
  </si>
  <si>
    <t>0120200000244</t>
  </si>
  <si>
    <t>обслуживание пожарной сигнализации</t>
  </si>
  <si>
    <t>Отсыпка основания для пожарного пирса</t>
  </si>
  <si>
    <t>проведение спортмероприятий</t>
  </si>
  <si>
    <t>Подготовка площадки для шлачной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</si>
</sst>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171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right" vertical="top" wrapText="1"/>
      <protection/>
    </xf>
    <xf numFmtId="49" fontId="6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justify" vertical="justify" wrapText="1"/>
      <protection/>
    </xf>
    <xf numFmtId="49" fontId="7" fillId="0" borderId="13" xfId="53" applyNumberFormat="1" applyFont="1" applyFill="1" applyBorder="1" applyAlignment="1">
      <alignment horizontal="left" vertical="center"/>
      <protection/>
    </xf>
    <xf numFmtId="49" fontId="6" fillId="0" borderId="13" xfId="53" applyNumberFormat="1" applyFont="1" applyFill="1" applyBorder="1" applyAlignment="1">
      <alignment horizontal="left" vertical="center"/>
      <protection/>
    </xf>
    <xf numFmtId="2" fontId="3" fillId="0" borderId="0" xfId="53" applyNumberFormat="1" applyFont="1">
      <alignment/>
      <protection/>
    </xf>
    <xf numFmtId="2" fontId="6" fillId="0" borderId="0" xfId="53" applyNumberFormat="1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zoomScalePageLayoutView="0" workbookViewId="0" topLeftCell="A109">
      <selection activeCell="K129" sqref="K129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hidden="1" customWidth="1"/>
    <col min="10" max="10" width="15.25390625" style="1" hidden="1" customWidth="1"/>
    <col min="11" max="11" width="10.50390625" style="1" bestFit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61"/>
      <c r="H1" s="61"/>
      <c r="I1" s="38"/>
    </row>
    <row r="2" spans="1:9" ht="63" customHeight="1" hidden="1">
      <c r="A2" s="2"/>
      <c r="B2" s="2"/>
      <c r="C2" s="2"/>
      <c r="D2" s="2"/>
      <c r="E2" s="2"/>
      <c r="F2" s="18"/>
      <c r="G2" s="61"/>
      <c r="H2" s="61"/>
      <c r="I2" s="38"/>
    </row>
    <row r="3" spans="1:9" ht="37.5" customHeight="1" hidden="1">
      <c r="A3" s="2"/>
      <c r="B3" s="2"/>
      <c r="C3" s="2"/>
      <c r="D3" s="2"/>
      <c r="E3" s="2"/>
      <c r="F3" s="2"/>
      <c r="G3" s="61"/>
      <c r="H3" s="61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76" t="s">
        <v>159</v>
      </c>
      <c r="G5" s="76"/>
      <c r="H5" s="76"/>
      <c r="I5" s="76"/>
      <c r="J5" s="76"/>
    </row>
    <row r="6" spans="1:10" ht="15" customHeight="1">
      <c r="A6" s="69" t="s">
        <v>160</v>
      </c>
      <c r="B6" s="69"/>
      <c r="C6" s="69"/>
      <c r="D6" s="69"/>
      <c r="E6" s="69"/>
      <c r="F6" s="69"/>
      <c r="G6" s="69"/>
      <c r="H6" s="69"/>
      <c r="I6" s="69"/>
      <c r="J6" s="69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64" t="s">
        <v>2</v>
      </c>
      <c r="B9" s="65"/>
      <c r="C9" s="65"/>
      <c r="D9" s="65"/>
      <c r="E9" s="66"/>
      <c r="F9" s="62" t="s">
        <v>13</v>
      </c>
      <c r="G9" s="10" t="s">
        <v>3</v>
      </c>
      <c r="H9" s="11" t="s">
        <v>95</v>
      </c>
      <c r="I9" s="70" t="s">
        <v>151</v>
      </c>
      <c r="J9" s="62" t="s">
        <v>152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63"/>
      <c r="G10" s="39" t="s">
        <v>94</v>
      </c>
      <c r="H10" s="11" t="s">
        <v>161</v>
      </c>
      <c r="I10" s="71"/>
      <c r="J10" s="63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50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9">
        <f aca="true" t="shared" si="0" ref="J12:J74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9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9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9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9">
        <f t="shared" si="0"/>
        <v>68943.82</v>
      </c>
    </row>
    <row r="17" spans="1:10" ht="13.5">
      <c r="A17" s="54" t="s">
        <v>23</v>
      </c>
      <c r="B17" s="55"/>
      <c r="C17" s="55"/>
      <c r="D17" s="55"/>
      <c r="E17" s="55"/>
      <c r="F17" s="55"/>
      <c r="G17" s="56"/>
      <c r="H17" s="12">
        <f>H11</f>
        <v>490000</v>
      </c>
      <c r="I17" s="12">
        <v>0</v>
      </c>
      <c r="J17" s="50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</f>
        <v>1504500</v>
      </c>
      <c r="I18" s="12">
        <f>I21</f>
        <v>10000</v>
      </c>
      <c r="J18" s="50">
        <f>H18+I18</f>
        <v>1514500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1086000</v>
      </c>
      <c r="I19" s="16">
        <v>0</v>
      </c>
      <c r="J19" s="49">
        <f t="shared" si="0"/>
        <v>1086000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328000</v>
      </c>
      <c r="I20" s="16">
        <v>0</v>
      </c>
      <c r="J20" s="49">
        <f t="shared" si="0"/>
        <v>328000</v>
      </c>
    </row>
    <row r="21" spans="1:10" ht="13.5" hidden="1">
      <c r="A21" s="6"/>
      <c r="B21" s="6"/>
      <c r="C21" s="6" t="s">
        <v>154</v>
      </c>
      <c r="D21" s="6"/>
      <c r="E21" s="3"/>
      <c r="F21" s="7" t="s">
        <v>153</v>
      </c>
      <c r="G21" s="6" t="s">
        <v>158</v>
      </c>
      <c r="H21" s="8">
        <v>0</v>
      </c>
      <c r="I21" s="16">
        <v>10000</v>
      </c>
      <c r="J21" s="49">
        <v>10000</v>
      </c>
    </row>
    <row r="22" spans="1:10" ht="13.5">
      <c r="A22" s="6"/>
      <c r="B22" s="6"/>
      <c r="C22" s="6" t="s">
        <v>97</v>
      </c>
      <c r="D22" s="6" t="s">
        <v>64</v>
      </c>
      <c r="E22" s="3" t="s">
        <v>125</v>
      </c>
      <c r="F22" s="7" t="s">
        <v>6</v>
      </c>
      <c r="G22" s="6" t="s">
        <v>16</v>
      </c>
      <c r="H22" s="8">
        <v>69500</v>
      </c>
      <c r="I22" s="16">
        <v>0</v>
      </c>
      <c r="J22" s="49">
        <f t="shared" si="0"/>
        <v>69500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125</v>
      </c>
      <c r="F23" s="7" t="s">
        <v>17</v>
      </c>
      <c r="G23" s="6" t="s">
        <v>18</v>
      </c>
      <c r="H23" s="8">
        <v>21000</v>
      </c>
      <c r="I23" s="16">
        <v>0</v>
      </c>
      <c r="J23" s="49">
        <f t="shared" si="0"/>
        <v>21000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113800</v>
      </c>
      <c r="I24" s="12">
        <f>I25</f>
        <v>-10000</v>
      </c>
      <c r="J24" s="50">
        <f>H24+I24</f>
        <v>103800</v>
      </c>
    </row>
    <row r="25" spans="1:10" ht="13.5">
      <c r="A25" s="6"/>
      <c r="B25" s="6"/>
      <c r="C25" s="6" t="s">
        <v>85</v>
      </c>
      <c r="D25" s="6"/>
      <c r="E25" s="6"/>
      <c r="F25" s="7" t="s">
        <v>162</v>
      </c>
      <c r="G25" s="6" t="s">
        <v>22</v>
      </c>
      <c r="H25" s="8">
        <v>22000</v>
      </c>
      <c r="I25" s="16">
        <v>-10000</v>
      </c>
      <c r="J25" s="49">
        <f>H25+I25</f>
        <v>12000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9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9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101</v>
      </c>
      <c r="G28" s="6" t="s">
        <v>33</v>
      </c>
      <c r="H28" s="8">
        <v>9000</v>
      </c>
      <c r="I28" s="16">
        <v>0</v>
      </c>
      <c r="J28" s="49">
        <f t="shared" si="0"/>
        <v>9000</v>
      </c>
    </row>
    <row r="29" spans="1:10" ht="13.5">
      <c r="A29" s="6"/>
      <c r="B29" s="6"/>
      <c r="C29" s="6" t="s">
        <v>99</v>
      </c>
      <c r="D29" s="6"/>
      <c r="E29" s="6"/>
      <c r="F29" s="7" t="s">
        <v>166</v>
      </c>
      <c r="G29" s="6" t="s">
        <v>33</v>
      </c>
      <c r="H29" s="8">
        <v>26000</v>
      </c>
      <c r="I29" s="16">
        <v>0</v>
      </c>
      <c r="J29" s="49">
        <f t="shared" si="0"/>
        <v>26000</v>
      </c>
    </row>
    <row r="30" spans="1:10" ht="13.5">
      <c r="A30" s="6"/>
      <c r="B30" s="6"/>
      <c r="C30" s="6" t="s">
        <v>164</v>
      </c>
      <c r="D30" s="6" t="s">
        <v>65</v>
      </c>
      <c r="E30" s="3" t="s">
        <v>165</v>
      </c>
      <c r="F30" s="7" t="s">
        <v>163</v>
      </c>
      <c r="G30" s="6" t="s">
        <v>33</v>
      </c>
      <c r="H30" s="8">
        <v>26800</v>
      </c>
      <c r="I30" s="16">
        <v>0</v>
      </c>
      <c r="J30" s="49">
        <f t="shared" si="0"/>
        <v>26800</v>
      </c>
    </row>
    <row r="31" spans="1:10" ht="13.5" customHeight="1">
      <c r="A31" s="58" t="s">
        <v>23</v>
      </c>
      <c r="B31" s="59"/>
      <c r="C31" s="59"/>
      <c r="D31" s="59"/>
      <c r="E31" s="59"/>
      <c r="F31" s="59"/>
      <c r="G31" s="59"/>
      <c r="H31" s="43">
        <f>H24+H18</f>
        <v>1618300</v>
      </c>
      <c r="I31" s="12">
        <v>0</v>
      </c>
      <c r="J31" s="50">
        <f t="shared" si="0"/>
        <v>1618300</v>
      </c>
    </row>
    <row r="32" spans="1:10" ht="13.5">
      <c r="A32" s="44" t="s">
        <v>11</v>
      </c>
      <c r="B32" s="26" t="s">
        <v>57</v>
      </c>
      <c r="C32" s="27"/>
      <c r="D32" s="27"/>
      <c r="E32" s="27"/>
      <c r="F32" s="45" t="s">
        <v>8</v>
      </c>
      <c r="G32" s="29" t="s">
        <v>37</v>
      </c>
      <c r="H32" s="5">
        <v>1000</v>
      </c>
      <c r="I32" s="16">
        <v>0</v>
      </c>
      <c r="J32" s="50">
        <f t="shared" si="0"/>
        <v>1000</v>
      </c>
    </row>
    <row r="33" spans="1:10" ht="13.5">
      <c r="A33" s="6"/>
      <c r="B33" s="6"/>
      <c r="C33" s="6" t="s">
        <v>102</v>
      </c>
      <c r="D33" s="6" t="s">
        <v>66</v>
      </c>
      <c r="E33" s="6"/>
      <c r="F33" s="7" t="s">
        <v>44</v>
      </c>
      <c r="G33" s="6" t="s">
        <v>103</v>
      </c>
      <c r="H33" s="8">
        <v>1000</v>
      </c>
      <c r="I33" s="16">
        <v>0</v>
      </c>
      <c r="J33" s="49">
        <f t="shared" si="0"/>
        <v>1000</v>
      </c>
    </row>
    <row r="34" spans="1:10" ht="13.5" hidden="1">
      <c r="A34" s="6"/>
      <c r="B34" s="6"/>
      <c r="C34" s="6"/>
      <c r="D34" s="6"/>
      <c r="E34" s="6"/>
      <c r="F34" s="7" t="s">
        <v>55</v>
      </c>
      <c r="G34" s="6" t="s">
        <v>56</v>
      </c>
      <c r="H34" s="8">
        <v>0</v>
      </c>
      <c r="I34" s="12">
        <v>0</v>
      </c>
      <c r="J34" s="49">
        <f t="shared" si="0"/>
        <v>0</v>
      </c>
    </row>
    <row r="35" spans="1:10" ht="13.5" hidden="1">
      <c r="A35" s="6"/>
      <c r="B35" s="6"/>
      <c r="C35" s="6"/>
      <c r="D35" s="6"/>
      <c r="E35" s="6"/>
      <c r="F35" s="4" t="s">
        <v>9</v>
      </c>
      <c r="G35" s="3" t="s">
        <v>39</v>
      </c>
      <c r="H35" s="5" t="e">
        <f>#REF!+#REF!</f>
        <v>#REF!</v>
      </c>
      <c r="I35" s="12">
        <v>0</v>
      </c>
      <c r="J35" s="49" t="e">
        <f t="shared" si="0"/>
        <v>#REF!</v>
      </c>
    </row>
    <row r="36" spans="1:10" ht="13.5">
      <c r="A36" s="54" t="s">
        <v>23</v>
      </c>
      <c r="B36" s="55"/>
      <c r="C36" s="55"/>
      <c r="D36" s="55"/>
      <c r="E36" s="55"/>
      <c r="F36" s="55"/>
      <c r="G36" s="56"/>
      <c r="H36" s="12">
        <f>H33</f>
        <v>1000</v>
      </c>
      <c r="I36" s="12">
        <v>0</v>
      </c>
      <c r="J36" s="49">
        <f t="shared" si="0"/>
        <v>1000</v>
      </c>
    </row>
    <row r="37" spans="1:10" ht="13.5">
      <c r="A37" s="17" t="s">
        <v>12</v>
      </c>
      <c r="B37" s="17" t="s">
        <v>45</v>
      </c>
      <c r="C37" s="14"/>
      <c r="D37" s="17"/>
      <c r="E37" s="67" t="s">
        <v>133</v>
      </c>
      <c r="F37" s="41" t="s">
        <v>14</v>
      </c>
      <c r="G37" s="17" t="s">
        <v>15</v>
      </c>
      <c r="H37" s="12">
        <f>H41+H42</f>
        <v>139100</v>
      </c>
      <c r="I37" s="12">
        <v>0</v>
      </c>
      <c r="J37" s="50">
        <f t="shared" si="0"/>
        <v>139100</v>
      </c>
    </row>
    <row r="38" spans="1:10" ht="13.5" customHeight="1" hidden="1">
      <c r="A38" s="14"/>
      <c r="B38" s="14"/>
      <c r="C38" s="14" t="s">
        <v>86</v>
      </c>
      <c r="D38" s="14" t="s">
        <v>64</v>
      </c>
      <c r="E38" s="68"/>
      <c r="F38" s="15" t="s">
        <v>6</v>
      </c>
      <c r="G38" s="14" t="s">
        <v>16</v>
      </c>
      <c r="H38" s="16">
        <v>47938</v>
      </c>
      <c r="I38" s="12">
        <v>0</v>
      </c>
      <c r="J38" s="49">
        <f t="shared" si="0"/>
        <v>47938</v>
      </c>
    </row>
    <row r="39" spans="1:10" ht="13.5" customHeight="1" hidden="1">
      <c r="A39" s="14"/>
      <c r="B39" s="14"/>
      <c r="C39" s="14" t="s">
        <v>87</v>
      </c>
      <c r="D39" s="14" t="s">
        <v>64</v>
      </c>
      <c r="E39" s="68"/>
      <c r="F39" s="15" t="s">
        <v>17</v>
      </c>
      <c r="G39" s="14" t="s">
        <v>18</v>
      </c>
      <c r="H39" s="16">
        <v>14477</v>
      </c>
      <c r="I39" s="12">
        <v>0</v>
      </c>
      <c r="J39" s="49">
        <f t="shared" si="0"/>
        <v>14477</v>
      </c>
    </row>
    <row r="40" spans="1:10" ht="13.5" customHeight="1" hidden="1">
      <c r="A40" s="14"/>
      <c r="B40" s="14"/>
      <c r="C40" s="14"/>
      <c r="D40" s="14"/>
      <c r="E40" s="68"/>
      <c r="F40" s="15" t="s">
        <v>21</v>
      </c>
      <c r="G40" s="17" t="s">
        <v>20</v>
      </c>
      <c r="H40" s="12">
        <f>H41</f>
        <v>106840</v>
      </c>
      <c r="I40" s="12">
        <v>0</v>
      </c>
      <c r="J40" s="49">
        <f t="shared" si="0"/>
        <v>106840</v>
      </c>
    </row>
    <row r="41" spans="1:10" ht="13.5">
      <c r="A41" s="14"/>
      <c r="B41" s="14"/>
      <c r="C41" s="14" t="s">
        <v>86</v>
      </c>
      <c r="D41" s="14"/>
      <c r="E41" s="68"/>
      <c r="F41" s="15" t="s">
        <v>6</v>
      </c>
      <c r="G41" s="14" t="s">
        <v>16</v>
      </c>
      <c r="H41" s="16">
        <v>106840</v>
      </c>
      <c r="I41" s="16">
        <v>0</v>
      </c>
      <c r="J41" s="49">
        <f t="shared" si="0"/>
        <v>106840</v>
      </c>
    </row>
    <row r="42" spans="1:10" ht="13.5">
      <c r="A42" s="14"/>
      <c r="B42" s="14"/>
      <c r="C42" s="14" t="s">
        <v>87</v>
      </c>
      <c r="D42" s="14"/>
      <c r="E42" s="68"/>
      <c r="F42" s="15" t="s">
        <v>17</v>
      </c>
      <c r="G42" s="14" t="s">
        <v>18</v>
      </c>
      <c r="H42" s="16">
        <v>32260</v>
      </c>
      <c r="I42" s="16">
        <v>0</v>
      </c>
      <c r="J42" s="49">
        <f t="shared" si="0"/>
        <v>32260</v>
      </c>
    </row>
    <row r="43" spans="1:10" ht="13.5" customHeight="1" hidden="1">
      <c r="A43" s="14"/>
      <c r="B43" s="14"/>
      <c r="C43" s="14"/>
      <c r="D43" s="14"/>
      <c r="E43" s="42"/>
      <c r="F43" s="15" t="s">
        <v>43</v>
      </c>
      <c r="G43" s="14" t="s">
        <v>42</v>
      </c>
      <c r="H43" s="16">
        <v>0</v>
      </c>
      <c r="I43" s="12">
        <v>0</v>
      </c>
      <c r="J43" s="49">
        <f t="shared" si="0"/>
        <v>0</v>
      </c>
    </row>
    <row r="44" spans="1:10" ht="13.5" hidden="1">
      <c r="A44" s="54" t="s">
        <v>23</v>
      </c>
      <c r="B44" s="55"/>
      <c r="C44" s="55"/>
      <c r="D44" s="55"/>
      <c r="E44" s="55"/>
      <c r="F44" s="55"/>
      <c r="G44" s="56"/>
      <c r="H44" s="12" t="e">
        <f>H37+#REF!</f>
        <v>#REF!</v>
      </c>
      <c r="I44" s="12">
        <v>0</v>
      </c>
      <c r="J44" s="49" t="e">
        <f t="shared" si="0"/>
        <v>#REF!</v>
      </c>
    </row>
    <row r="45" spans="1:10" ht="15.75" customHeight="1" hidden="1">
      <c r="A45" s="23" t="s">
        <v>19</v>
      </c>
      <c r="B45" s="24" t="s">
        <v>72</v>
      </c>
      <c r="C45" s="24" t="s">
        <v>73</v>
      </c>
      <c r="D45" s="24"/>
      <c r="E45" s="24"/>
      <c r="F45" s="4" t="s">
        <v>21</v>
      </c>
      <c r="G45" s="19" t="s">
        <v>20</v>
      </c>
      <c r="H45" s="12">
        <f>H46+H49</f>
        <v>1692664</v>
      </c>
      <c r="I45" s="12">
        <v>0</v>
      </c>
      <c r="J45" s="49">
        <f t="shared" si="0"/>
        <v>1692664</v>
      </c>
    </row>
    <row r="46" spans="1:10" ht="15.75" customHeight="1" hidden="1">
      <c r="A46" s="23"/>
      <c r="B46" s="24"/>
      <c r="C46" s="24"/>
      <c r="D46" s="24"/>
      <c r="E46" s="24"/>
      <c r="F46" s="4" t="s">
        <v>32</v>
      </c>
      <c r="G46" s="19" t="s">
        <v>30</v>
      </c>
      <c r="H46" s="12">
        <f>H47+H48</f>
        <v>1395664</v>
      </c>
      <c r="I46" s="12">
        <v>0</v>
      </c>
      <c r="J46" s="49">
        <f t="shared" si="0"/>
        <v>1395664</v>
      </c>
    </row>
    <row r="47" spans="1:10" ht="15.75" customHeight="1" hidden="1">
      <c r="A47" s="23"/>
      <c r="B47" s="24"/>
      <c r="C47" s="24"/>
      <c r="D47" s="25" t="s">
        <v>65</v>
      </c>
      <c r="E47" s="24"/>
      <c r="F47" s="31" t="s">
        <v>74</v>
      </c>
      <c r="G47" s="20" t="s">
        <v>31</v>
      </c>
      <c r="H47" s="16"/>
      <c r="I47" s="12">
        <v>0</v>
      </c>
      <c r="J47" s="49">
        <f t="shared" si="0"/>
        <v>0</v>
      </c>
    </row>
    <row r="48" spans="1:10" ht="15.75" customHeight="1" hidden="1">
      <c r="A48" s="23"/>
      <c r="B48" s="24"/>
      <c r="C48" s="24" t="s">
        <v>76</v>
      </c>
      <c r="D48" s="25" t="s">
        <v>70</v>
      </c>
      <c r="E48" s="24"/>
      <c r="F48" s="31" t="s">
        <v>77</v>
      </c>
      <c r="G48" s="20" t="s">
        <v>75</v>
      </c>
      <c r="H48" s="16">
        <v>1395664</v>
      </c>
      <c r="I48" s="12">
        <v>0</v>
      </c>
      <c r="J48" s="49">
        <f t="shared" si="0"/>
        <v>1395664</v>
      </c>
    </row>
    <row r="49" spans="1:10" ht="15.75" customHeight="1" hidden="1">
      <c r="A49" s="23"/>
      <c r="B49" s="24"/>
      <c r="C49" s="24"/>
      <c r="D49" s="25"/>
      <c r="E49" s="24"/>
      <c r="F49" s="32" t="s">
        <v>32</v>
      </c>
      <c r="G49" s="19" t="s">
        <v>33</v>
      </c>
      <c r="H49" s="12">
        <f>H50</f>
        <v>297000</v>
      </c>
      <c r="I49" s="12">
        <v>0</v>
      </c>
      <c r="J49" s="49">
        <f t="shared" si="0"/>
        <v>297000</v>
      </c>
    </row>
    <row r="50" spans="1:10" ht="13.5" hidden="1">
      <c r="A50" s="23"/>
      <c r="B50" s="24"/>
      <c r="C50" s="24"/>
      <c r="D50" s="25" t="s">
        <v>65</v>
      </c>
      <c r="E50" s="24"/>
      <c r="F50" s="31"/>
      <c r="G50" s="20" t="s">
        <v>35</v>
      </c>
      <c r="H50" s="16">
        <f>198000+99000</f>
        <v>297000</v>
      </c>
      <c r="I50" s="12">
        <v>0</v>
      </c>
      <c r="J50" s="49">
        <f t="shared" si="0"/>
        <v>297000</v>
      </c>
    </row>
    <row r="51" spans="1:10" ht="13.5" hidden="1">
      <c r="A51" s="23"/>
      <c r="B51" s="24"/>
      <c r="C51" s="24"/>
      <c r="D51" s="25"/>
      <c r="E51" s="24"/>
      <c r="F51" s="31"/>
      <c r="G51" s="20"/>
      <c r="H51" s="16"/>
      <c r="I51" s="12">
        <v>0</v>
      </c>
      <c r="J51" s="49">
        <f t="shared" si="0"/>
        <v>0</v>
      </c>
    </row>
    <row r="52" spans="1:10" ht="13.5" hidden="1">
      <c r="A52" s="23"/>
      <c r="B52" s="24"/>
      <c r="C52" s="24"/>
      <c r="D52" s="25"/>
      <c r="E52" s="24"/>
      <c r="F52" s="24" t="s">
        <v>67</v>
      </c>
      <c r="G52" s="19"/>
      <c r="H52" s="12">
        <f>H45</f>
        <v>1692664</v>
      </c>
      <c r="I52" s="12">
        <v>0</v>
      </c>
      <c r="J52" s="49">
        <f t="shared" si="0"/>
        <v>1692664</v>
      </c>
    </row>
    <row r="53" spans="1:10" ht="13.5" hidden="1">
      <c r="A53" s="17" t="s">
        <v>46</v>
      </c>
      <c r="B53" s="17" t="s">
        <v>12</v>
      </c>
      <c r="C53" s="17"/>
      <c r="D53" s="17"/>
      <c r="E53" s="17"/>
      <c r="F53" s="15" t="s">
        <v>14</v>
      </c>
      <c r="G53" s="19" t="s">
        <v>15</v>
      </c>
      <c r="H53" s="12">
        <f>H54+H55</f>
        <v>230226.15</v>
      </c>
      <c r="I53" s="12">
        <v>0</v>
      </c>
      <c r="J53" s="49">
        <f t="shared" si="0"/>
        <v>230226.15</v>
      </c>
    </row>
    <row r="54" spans="1:10" ht="13.5" hidden="1">
      <c r="A54" s="17"/>
      <c r="B54" s="17"/>
      <c r="C54" s="17"/>
      <c r="D54" s="14" t="s">
        <v>64</v>
      </c>
      <c r="E54" s="17"/>
      <c r="F54" s="15" t="s">
        <v>6</v>
      </c>
      <c r="G54" s="20" t="s">
        <v>16</v>
      </c>
      <c r="H54" s="16">
        <v>176825</v>
      </c>
      <c r="I54" s="12">
        <v>0</v>
      </c>
      <c r="J54" s="49">
        <f t="shared" si="0"/>
        <v>176825</v>
      </c>
    </row>
    <row r="55" spans="1:10" ht="13.5" hidden="1">
      <c r="A55" s="17"/>
      <c r="B55" s="17"/>
      <c r="C55" s="17"/>
      <c r="D55" s="14" t="s">
        <v>64</v>
      </c>
      <c r="E55" s="17"/>
      <c r="F55" s="15" t="s">
        <v>17</v>
      </c>
      <c r="G55" s="20" t="s">
        <v>18</v>
      </c>
      <c r="H55" s="16">
        <v>53401.15</v>
      </c>
      <c r="I55" s="12">
        <v>0</v>
      </c>
      <c r="J55" s="49">
        <f t="shared" si="0"/>
        <v>53401.15</v>
      </c>
    </row>
    <row r="56" spans="1:10" ht="13.5" hidden="1">
      <c r="A56" s="3"/>
      <c r="B56" s="3"/>
      <c r="C56" s="3"/>
      <c r="D56" s="3"/>
      <c r="E56" s="3"/>
      <c r="F56" s="4" t="s">
        <v>21</v>
      </c>
      <c r="G56" s="3" t="s">
        <v>20</v>
      </c>
      <c r="H56" s="5">
        <f>H57+H59+H61</f>
        <v>129500</v>
      </c>
      <c r="I56" s="12">
        <v>0</v>
      </c>
      <c r="J56" s="49">
        <f t="shared" si="0"/>
        <v>129500</v>
      </c>
    </row>
    <row r="57" spans="1:10" ht="13.5" hidden="1">
      <c r="A57" s="3"/>
      <c r="B57" s="3"/>
      <c r="C57" s="3"/>
      <c r="D57" s="3"/>
      <c r="E57" s="3"/>
      <c r="F57" s="4" t="s">
        <v>7</v>
      </c>
      <c r="G57" s="3" t="s">
        <v>26</v>
      </c>
      <c r="H57" s="5">
        <f>H58</f>
        <v>79000</v>
      </c>
      <c r="I57" s="12">
        <v>0</v>
      </c>
      <c r="J57" s="49">
        <f t="shared" si="0"/>
        <v>79000</v>
      </c>
    </row>
    <row r="58" spans="1:10" ht="13.5" hidden="1">
      <c r="A58" s="3"/>
      <c r="B58" s="3"/>
      <c r="C58" s="3"/>
      <c r="D58" s="6" t="s">
        <v>65</v>
      </c>
      <c r="E58" s="3"/>
      <c r="F58" s="7" t="s">
        <v>27</v>
      </c>
      <c r="G58" s="6" t="s">
        <v>28</v>
      </c>
      <c r="H58" s="8">
        <v>79000</v>
      </c>
      <c r="I58" s="12">
        <v>0</v>
      </c>
      <c r="J58" s="49">
        <f t="shared" si="0"/>
        <v>79000</v>
      </c>
    </row>
    <row r="59" spans="1:10" ht="13.5" hidden="1">
      <c r="A59" s="3"/>
      <c r="B59" s="3"/>
      <c r="C59" s="3"/>
      <c r="D59" s="6"/>
      <c r="E59" s="6"/>
      <c r="F59" s="4" t="s">
        <v>29</v>
      </c>
      <c r="G59" s="3" t="s">
        <v>30</v>
      </c>
      <c r="H59" s="5">
        <f>H60</f>
        <v>0</v>
      </c>
      <c r="I59" s="12">
        <v>0</v>
      </c>
      <c r="J59" s="49">
        <f t="shared" si="0"/>
        <v>0</v>
      </c>
    </row>
    <row r="60" spans="1:10" ht="13.5" hidden="1">
      <c r="A60" s="3"/>
      <c r="B60" s="3"/>
      <c r="C60" s="3"/>
      <c r="D60" s="6" t="s">
        <v>65</v>
      </c>
      <c r="E60" s="6"/>
      <c r="F60" s="7" t="s">
        <v>68</v>
      </c>
      <c r="G60" s="6" t="s">
        <v>31</v>
      </c>
      <c r="H60" s="8">
        <v>0</v>
      </c>
      <c r="I60" s="12">
        <v>0</v>
      </c>
      <c r="J60" s="49">
        <f t="shared" si="0"/>
        <v>0</v>
      </c>
    </row>
    <row r="61" spans="1:10" ht="120" customHeight="1" hidden="1">
      <c r="A61" s="3"/>
      <c r="B61" s="3"/>
      <c r="C61" s="3"/>
      <c r="D61" s="6"/>
      <c r="E61" s="3"/>
      <c r="F61" s="4" t="s">
        <v>32</v>
      </c>
      <c r="G61" s="3" t="s">
        <v>33</v>
      </c>
      <c r="H61" s="5">
        <f>H62+H66+H67</f>
        <v>50500</v>
      </c>
      <c r="I61" s="12">
        <v>0</v>
      </c>
      <c r="J61" s="49">
        <f t="shared" si="0"/>
        <v>50500</v>
      </c>
    </row>
    <row r="62" spans="1:10" ht="14.25" customHeight="1" hidden="1">
      <c r="A62" s="3"/>
      <c r="B62" s="3"/>
      <c r="C62" s="3"/>
      <c r="D62" s="6" t="s">
        <v>65</v>
      </c>
      <c r="E62" s="6"/>
      <c r="F62" s="7" t="s">
        <v>59</v>
      </c>
      <c r="G62" s="6" t="s">
        <v>35</v>
      </c>
      <c r="H62" s="8">
        <v>10500</v>
      </c>
      <c r="I62" s="12">
        <v>0</v>
      </c>
      <c r="J62" s="49">
        <f t="shared" si="0"/>
        <v>10500</v>
      </c>
    </row>
    <row r="63" spans="1:10" ht="13.5" hidden="1">
      <c r="A63" s="6"/>
      <c r="B63" s="6"/>
      <c r="C63" s="6"/>
      <c r="D63" s="6"/>
      <c r="E63" s="6"/>
      <c r="F63" s="4" t="s">
        <v>32</v>
      </c>
      <c r="G63" s="3" t="s">
        <v>33</v>
      </c>
      <c r="H63" s="5">
        <f>H64+H65</f>
        <v>0</v>
      </c>
      <c r="I63" s="12">
        <v>0</v>
      </c>
      <c r="J63" s="49">
        <f t="shared" si="0"/>
        <v>0</v>
      </c>
    </row>
    <row r="64" spans="1:10" ht="27" hidden="1">
      <c r="A64" s="6"/>
      <c r="B64" s="6"/>
      <c r="C64" s="6"/>
      <c r="D64" s="6"/>
      <c r="E64" s="6"/>
      <c r="F64" s="7" t="s">
        <v>34</v>
      </c>
      <c r="G64" s="6" t="s">
        <v>35</v>
      </c>
      <c r="H64" s="8">
        <v>0</v>
      </c>
      <c r="I64" s="12">
        <v>0</v>
      </c>
      <c r="J64" s="49">
        <f t="shared" si="0"/>
        <v>0</v>
      </c>
    </row>
    <row r="65" spans="1:10" ht="13.5" hidden="1">
      <c r="A65" s="6"/>
      <c r="B65" s="6"/>
      <c r="C65" s="6"/>
      <c r="D65" s="6"/>
      <c r="E65" s="6"/>
      <c r="F65" s="7" t="s">
        <v>47</v>
      </c>
      <c r="G65" s="6" t="s">
        <v>36</v>
      </c>
      <c r="H65" s="8">
        <v>0</v>
      </c>
      <c r="I65" s="12">
        <v>0</v>
      </c>
      <c r="J65" s="49">
        <f t="shared" si="0"/>
        <v>0</v>
      </c>
    </row>
    <row r="66" spans="1:10" ht="13.5" hidden="1">
      <c r="A66" s="6"/>
      <c r="B66" s="6"/>
      <c r="C66" s="6"/>
      <c r="D66" s="6" t="s">
        <v>65</v>
      </c>
      <c r="E66" s="6"/>
      <c r="F66" s="7" t="s">
        <v>79</v>
      </c>
      <c r="G66" s="6" t="s">
        <v>36</v>
      </c>
      <c r="H66" s="8">
        <v>40000</v>
      </c>
      <c r="I66" s="12">
        <v>0</v>
      </c>
      <c r="J66" s="49">
        <f t="shared" si="0"/>
        <v>40000</v>
      </c>
    </row>
    <row r="67" spans="1:10" ht="13.5" hidden="1">
      <c r="A67" s="6"/>
      <c r="B67" s="6"/>
      <c r="C67" s="6"/>
      <c r="D67" s="6" t="s">
        <v>65</v>
      </c>
      <c r="E67" s="6"/>
      <c r="F67" s="7"/>
      <c r="G67" s="6"/>
      <c r="H67" s="8">
        <v>0</v>
      </c>
      <c r="I67" s="12">
        <v>0</v>
      </c>
      <c r="J67" s="49">
        <f t="shared" si="0"/>
        <v>0</v>
      </c>
    </row>
    <row r="68" spans="1:10" ht="13.5" hidden="1">
      <c r="A68" s="6"/>
      <c r="B68" s="6"/>
      <c r="C68" s="6"/>
      <c r="D68" s="6"/>
      <c r="E68" s="6"/>
      <c r="F68" s="4" t="s">
        <v>9</v>
      </c>
      <c r="G68" s="3" t="s">
        <v>39</v>
      </c>
      <c r="H68" s="5" t="e">
        <f>H69</f>
        <v>#REF!</v>
      </c>
      <c r="I68" s="12">
        <v>0</v>
      </c>
      <c r="J68" s="49" t="e">
        <f t="shared" si="0"/>
        <v>#REF!</v>
      </c>
    </row>
    <row r="69" spans="1:10" ht="13.5" hidden="1">
      <c r="A69" s="6"/>
      <c r="B69" s="6"/>
      <c r="C69" s="6"/>
      <c r="D69" s="6"/>
      <c r="E69" s="6"/>
      <c r="F69" s="4" t="s">
        <v>10</v>
      </c>
      <c r="G69" s="3" t="s">
        <v>5</v>
      </c>
      <c r="H69" s="5" t="e">
        <f>H70+#REF!</f>
        <v>#REF!</v>
      </c>
      <c r="I69" s="12">
        <v>0</v>
      </c>
      <c r="J69" s="49" t="e">
        <f t="shared" si="0"/>
        <v>#REF!</v>
      </c>
    </row>
    <row r="70" spans="1:10" ht="13.5" hidden="1">
      <c r="A70" s="6"/>
      <c r="B70" s="6"/>
      <c r="C70" s="6"/>
      <c r="D70" s="6" t="s">
        <v>65</v>
      </c>
      <c r="E70" s="6"/>
      <c r="F70" s="7" t="s">
        <v>40</v>
      </c>
      <c r="G70" s="6" t="s">
        <v>41</v>
      </c>
      <c r="H70" s="8"/>
      <c r="I70" s="12">
        <v>0</v>
      </c>
      <c r="J70" s="49">
        <f t="shared" si="0"/>
        <v>0</v>
      </c>
    </row>
    <row r="71" spans="1:10" ht="13.5">
      <c r="A71" s="54" t="s">
        <v>23</v>
      </c>
      <c r="B71" s="55"/>
      <c r="C71" s="55"/>
      <c r="D71" s="55"/>
      <c r="E71" s="55"/>
      <c r="F71" s="55"/>
      <c r="G71" s="56"/>
      <c r="H71" s="12">
        <f>H41+H42</f>
        <v>139100</v>
      </c>
      <c r="I71" s="12">
        <v>0</v>
      </c>
      <c r="J71" s="50">
        <f t="shared" si="0"/>
        <v>139100</v>
      </c>
    </row>
    <row r="72" spans="1:10" ht="13.5" hidden="1">
      <c r="A72" s="17" t="s">
        <v>19</v>
      </c>
      <c r="B72" s="17" t="s">
        <v>72</v>
      </c>
      <c r="C72" s="17"/>
      <c r="D72" s="17"/>
      <c r="E72" s="17"/>
      <c r="F72" s="47" t="s">
        <v>21</v>
      </c>
      <c r="G72" s="17" t="s">
        <v>134</v>
      </c>
      <c r="H72" s="12">
        <f>H73</f>
        <v>0</v>
      </c>
      <c r="I72" s="12">
        <v>0</v>
      </c>
      <c r="J72" s="50">
        <f t="shared" si="0"/>
        <v>0</v>
      </c>
    </row>
    <row r="73" spans="1:10" ht="13.5" hidden="1">
      <c r="A73" s="17"/>
      <c r="B73" s="17"/>
      <c r="C73" s="14" t="s">
        <v>147</v>
      </c>
      <c r="D73" s="17"/>
      <c r="E73" s="17"/>
      <c r="F73" s="48" t="s">
        <v>74</v>
      </c>
      <c r="G73" s="14" t="s">
        <v>65</v>
      </c>
      <c r="H73" s="16">
        <v>0</v>
      </c>
      <c r="I73" s="16">
        <v>0</v>
      </c>
      <c r="J73" s="49">
        <f t="shared" si="0"/>
        <v>0</v>
      </c>
    </row>
    <row r="74" spans="1:10" ht="13.5" hidden="1">
      <c r="A74" s="54" t="s">
        <v>23</v>
      </c>
      <c r="B74" s="55"/>
      <c r="C74" s="55"/>
      <c r="D74" s="55"/>
      <c r="E74" s="55"/>
      <c r="F74" s="55"/>
      <c r="G74" s="56"/>
      <c r="H74" s="12">
        <f>H72</f>
        <v>0</v>
      </c>
      <c r="I74" s="12">
        <v>0</v>
      </c>
      <c r="J74" s="49">
        <f t="shared" si="0"/>
        <v>0</v>
      </c>
    </row>
    <row r="75" spans="1:10" ht="13.5">
      <c r="A75" s="23" t="s">
        <v>45</v>
      </c>
      <c r="B75" s="24" t="s">
        <v>167</v>
      </c>
      <c r="C75" s="24"/>
      <c r="D75" s="24"/>
      <c r="E75" s="24"/>
      <c r="F75" s="79" t="s">
        <v>21</v>
      </c>
      <c r="G75" s="19" t="s">
        <v>155</v>
      </c>
      <c r="H75" s="12">
        <f>H76+H77</f>
        <v>56000</v>
      </c>
      <c r="I75" s="12"/>
      <c r="J75" s="49"/>
    </row>
    <row r="76" spans="1:10" ht="13.5" customHeight="1">
      <c r="A76" s="23"/>
      <c r="B76" s="24"/>
      <c r="C76" s="25" t="s">
        <v>168</v>
      </c>
      <c r="D76" s="24"/>
      <c r="E76" s="24"/>
      <c r="F76" s="80" t="s">
        <v>169</v>
      </c>
      <c r="G76" s="19" t="s">
        <v>33</v>
      </c>
      <c r="H76" s="16">
        <v>36000</v>
      </c>
      <c r="I76" s="12"/>
      <c r="J76" s="49"/>
    </row>
    <row r="77" spans="1:10" ht="13.5">
      <c r="A77" s="23"/>
      <c r="B77" s="24"/>
      <c r="C77" s="25" t="s">
        <v>168</v>
      </c>
      <c r="D77" s="24"/>
      <c r="E77" s="24"/>
      <c r="F77" s="80" t="s">
        <v>170</v>
      </c>
      <c r="G77" s="19" t="s">
        <v>33</v>
      </c>
      <c r="H77" s="16">
        <v>20000</v>
      </c>
      <c r="I77" s="12"/>
      <c r="J77" s="49"/>
    </row>
    <row r="78" spans="1:10" ht="13.5">
      <c r="A78" s="54" t="s">
        <v>23</v>
      </c>
      <c r="B78" s="55"/>
      <c r="C78" s="55"/>
      <c r="D78" s="55"/>
      <c r="E78" s="55"/>
      <c r="F78" s="55"/>
      <c r="G78" s="56"/>
      <c r="H78" s="12">
        <f>H75</f>
        <v>56000</v>
      </c>
      <c r="I78" s="12"/>
      <c r="J78" s="49"/>
    </row>
    <row r="79" spans="1:10" ht="13.5" customHeight="1">
      <c r="A79" s="17" t="s">
        <v>19</v>
      </c>
      <c r="B79" s="17" t="s">
        <v>88</v>
      </c>
      <c r="C79" s="14"/>
      <c r="D79" s="17"/>
      <c r="E79" s="17"/>
      <c r="F79" s="46" t="s">
        <v>21</v>
      </c>
      <c r="G79" s="17" t="s">
        <v>155</v>
      </c>
      <c r="H79" s="12">
        <f>H80+H81</f>
        <v>1000</v>
      </c>
      <c r="I79" s="12">
        <f>I80</f>
        <v>40000</v>
      </c>
      <c r="J79" s="50">
        <v>41000</v>
      </c>
    </row>
    <row r="80" spans="1:10" ht="13.5" customHeight="1" hidden="1">
      <c r="A80" s="14"/>
      <c r="B80" s="14"/>
      <c r="C80" s="14" t="s">
        <v>148</v>
      </c>
      <c r="D80" s="17"/>
      <c r="E80" s="17"/>
      <c r="F80" s="15" t="s">
        <v>126</v>
      </c>
      <c r="G80" s="14" t="s">
        <v>33</v>
      </c>
      <c r="H80" s="16">
        <v>0</v>
      </c>
      <c r="I80" s="16">
        <v>40000</v>
      </c>
      <c r="J80" s="49">
        <f>I80+H80</f>
        <v>40000</v>
      </c>
    </row>
    <row r="81" spans="1:10" ht="13.5">
      <c r="A81" s="14"/>
      <c r="B81" s="14"/>
      <c r="C81" s="14" t="s">
        <v>149</v>
      </c>
      <c r="D81" s="17"/>
      <c r="E81" s="17"/>
      <c r="F81" s="15" t="s">
        <v>105</v>
      </c>
      <c r="G81" s="14" t="s">
        <v>71</v>
      </c>
      <c r="H81" s="16">
        <v>1000</v>
      </c>
      <c r="I81" s="16">
        <v>0</v>
      </c>
      <c r="J81" s="49">
        <f aca="true" t="shared" si="1" ref="J81:J140">H81</f>
        <v>1000</v>
      </c>
    </row>
    <row r="82" spans="1:10" ht="13.5">
      <c r="A82" s="54" t="s">
        <v>23</v>
      </c>
      <c r="B82" s="55"/>
      <c r="C82" s="55"/>
      <c r="D82" s="55"/>
      <c r="E82" s="55"/>
      <c r="F82" s="55"/>
      <c r="G82" s="56"/>
      <c r="H82" s="12">
        <f>H79</f>
        <v>1000</v>
      </c>
      <c r="I82" s="12">
        <f>I79</f>
        <v>40000</v>
      </c>
      <c r="J82" s="50">
        <f>J81+J80</f>
        <v>41000</v>
      </c>
    </row>
    <row r="83" spans="1:10" ht="13.5">
      <c r="A83" s="3" t="s">
        <v>46</v>
      </c>
      <c r="B83" s="3" t="s">
        <v>45</v>
      </c>
      <c r="C83" s="6"/>
      <c r="D83" s="6"/>
      <c r="E83" s="6"/>
      <c r="F83" s="4" t="s">
        <v>32</v>
      </c>
      <c r="G83" s="29" t="s">
        <v>20</v>
      </c>
      <c r="H83" s="5">
        <f>H84+H85</f>
        <v>60000</v>
      </c>
      <c r="I83" s="12">
        <v>0</v>
      </c>
      <c r="J83" s="50">
        <f t="shared" si="1"/>
        <v>60000</v>
      </c>
    </row>
    <row r="84" spans="1:10" ht="13.5">
      <c r="A84" s="6"/>
      <c r="B84" s="6"/>
      <c r="C84" s="6" t="s">
        <v>89</v>
      </c>
      <c r="D84" s="6"/>
      <c r="E84" s="6"/>
      <c r="F84" s="7" t="s">
        <v>124</v>
      </c>
      <c r="G84" s="28" t="s">
        <v>33</v>
      </c>
      <c r="H84" s="8">
        <v>30000</v>
      </c>
      <c r="I84" s="16">
        <v>0</v>
      </c>
      <c r="J84" s="49">
        <f t="shared" si="1"/>
        <v>30000</v>
      </c>
    </row>
    <row r="85" spans="1:10" ht="13.5">
      <c r="A85" s="77"/>
      <c r="B85" s="27"/>
      <c r="C85" s="27" t="s">
        <v>89</v>
      </c>
      <c r="D85" s="27"/>
      <c r="E85" s="27"/>
      <c r="F85" s="78" t="s">
        <v>172</v>
      </c>
      <c r="G85" s="28" t="s">
        <v>33</v>
      </c>
      <c r="H85" s="8">
        <v>30000</v>
      </c>
      <c r="I85" s="16"/>
      <c r="J85" s="49"/>
    </row>
    <row r="86" spans="1:10" ht="13.5" customHeight="1">
      <c r="A86" s="58" t="s">
        <v>23</v>
      </c>
      <c r="B86" s="59"/>
      <c r="C86" s="59"/>
      <c r="D86" s="59"/>
      <c r="E86" s="59"/>
      <c r="F86" s="59"/>
      <c r="G86" s="60"/>
      <c r="H86" s="5">
        <f>H83</f>
        <v>60000</v>
      </c>
      <c r="I86" s="12">
        <v>0</v>
      </c>
      <c r="J86" s="50">
        <f t="shared" si="1"/>
        <v>60000</v>
      </c>
    </row>
    <row r="87" spans="1:10" ht="13.5">
      <c r="A87" s="3" t="s">
        <v>48</v>
      </c>
      <c r="B87" s="3" t="s">
        <v>48</v>
      </c>
      <c r="C87" s="6"/>
      <c r="D87" s="26"/>
      <c r="E87" s="27"/>
      <c r="F87" s="4" t="s">
        <v>10</v>
      </c>
      <c r="G87" s="29" t="s">
        <v>5</v>
      </c>
      <c r="H87" s="5">
        <f>H88</f>
        <v>5000</v>
      </c>
      <c r="I87" s="12">
        <f>I88</f>
        <v>45000</v>
      </c>
      <c r="J87" s="50">
        <f>J88</f>
        <v>50000</v>
      </c>
    </row>
    <row r="88" spans="1:10" ht="13.5">
      <c r="A88" s="6"/>
      <c r="B88" s="6"/>
      <c r="C88" s="6" t="s">
        <v>92</v>
      </c>
      <c r="D88" s="26"/>
      <c r="E88" s="27"/>
      <c r="F88" s="7" t="s">
        <v>171</v>
      </c>
      <c r="G88" s="28" t="s">
        <v>5</v>
      </c>
      <c r="H88" s="8">
        <v>5000</v>
      </c>
      <c r="I88" s="16">
        <v>45000</v>
      </c>
      <c r="J88" s="49">
        <v>50000</v>
      </c>
    </row>
    <row r="89" spans="1:10" ht="13.5">
      <c r="A89" s="54" t="s">
        <v>23</v>
      </c>
      <c r="B89" s="55"/>
      <c r="C89" s="55"/>
      <c r="D89" s="55"/>
      <c r="E89" s="55"/>
      <c r="F89" s="55"/>
      <c r="G89" s="56"/>
      <c r="H89" s="12">
        <f>H87</f>
        <v>5000</v>
      </c>
      <c r="I89" s="12">
        <f>I87</f>
        <v>45000</v>
      </c>
      <c r="J89" s="50">
        <f>J87</f>
        <v>50000</v>
      </c>
    </row>
    <row r="90" spans="1:10" ht="13.5" customHeight="1" hidden="1">
      <c r="A90" s="3" t="s">
        <v>49</v>
      </c>
      <c r="B90" s="3" t="s">
        <v>11</v>
      </c>
      <c r="C90" s="3"/>
      <c r="D90" s="3"/>
      <c r="E90" s="3"/>
      <c r="F90" s="4" t="s">
        <v>8</v>
      </c>
      <c r="G90" s="3" t="s">
        <v>20</v>
      </c>
      <c r="H90" s="5">
        <f>H95+H97</f>
        <v>204000</v>
      </c>
      <c r="I90" s="12">
        <v>0</v>
      </c>
      <c r="J90" s="49">
        <f t="shared" si="1"/>
        <v>204000</v>
      </c>
    </row>
    <row r="91" spans="1:10" ht="13.5" customHeight="1" hidden="1">
      <c r="A91" s="6"/>
      <c r="B91" s="6"/>
      <c r="C91" s="6" t="s">
        <v>90</v>
      </c>
      <c r="D91" s="6" t="s">
        <v>64</v>
      </c>
      <c r="E91" s="3"/>
      <c r="F91" s="7"/>
      <c r="G91" s="6" t="s">
        <v>16</v>
      </c>
      <c r="H91" s="8">
        <v>0</v>
      </c>
      <c r="I91" s="12">
        <v>0</v>
      </c>
      <c r="J91" s="49">
        <f t="shared" si="1"/>
        <v>0</v>
      </c>
    </row>
    <row r="92" spans="1:10" ht="13.5" customHeight="1" hidden="1">
      <c r="A92" s="6"/>
      <c r="B92" s="6"/>
      <c r="C92" s="6" t="s">
        <v>91</v>
      </c>
      <c r="D92" s="6" t="s">
        <v>64</v>
      </c>
      <c r="E92" s="3"/>
      <c r="F92" s="7"/>
      <c r="G92" s="6" t="s">
        <v>18</v>
      </c>
      <c r="H92" s="8">
        <v>0</v>
      </c>
      <c r="I92" s="12">
        <v>0</v>
      </c>
      <c r="J92" s="49">
        <f t="shared" si="1"/>
        <v>0</v>
      </c>
    </row>
    <row r="93" spans="1:10" ht="13.5" customHeight="1" hidden="1">
      <c r="A93" s="6"/>
      <c r="B93" s="6"/>
      <c r="C93" s="6"/>
      <c r="D93" s="6" t="s">
        <v>64</v>
      </c>
      <c r="E93" s="3"/>
      <c r="F93" s="7"/>
      <c r="G93" s="6" t="s">
        <v>18</v>
      </c>
      <c r="H93" s="8">
        <v>10665.09</v>
      </c>
      <c r="I93" s="12">
        <v>0</v>
      </c>
      <c r="J93" s="49">
        <f t="shared" si="1"/>
        <v>10665.09</v>
      </c>
    </row>
    <row r="94" spans="1:10" ht="13.5">
      <c r="A94" s="6"/>
      <c r="B94" s="6"/>
      <c r="C94" s="6"/>
      <c r="D94" s="6"/>
      <c r="E94" s="6"/>
      <c r="F94" s="4" t="s">
        <v>32</v>
      </c>
      <c r="G94" s="3" t="s">
        <v>20</v>
      </c>
      <c r="H94" s="5">
        <f>H95+H96+H97+H98</f>
        <v>224000</v>
      </c>
      <c r="I94" s="12">
        <f>I95</f>
        <v>-10000</v>
      </c>
      <c r="J94" s="50">
        <f>H94+I94</f>
        <v>214000</v>
      </c>
    </row>
    <row r="95" spans="1:10" ht="13.5">
      <c r="A95" s="3" t="s">
        <v>49</v>
      </c>
      <c r="B95" s="3" t="s">
        <v>11</v>
      </c>
      <c r="C95" s="6" t="s">
        <v>150</v>
      </c>
      <c r="D95" s="6"/>
      <c r="E95" s="6"/>
      <c r="F95" s="7" t="s">
        <v>106</v>
      </c>
      <c r="G95" s="6" t="s">
        <v>26</v>
      </c>
      <c r="H95" s="8">
        <v>200000</v>
      </c>
      <c r="I95" s="16">
        <v>-10000</v>
      </c>
      <c r="J95" s="49">
        <f>H95+I95</f>
        <v>190000</v>
      </c>
    </row>
    <row r="96" spans="1:10" ht="13.5" customHeight="1" hidden="1">
      <c r="A96" s="3"/>
      <c r="B96" s="3"/>
      <c r="C96" s="6" t="s">
        <v>93</v>
      </c>
      <c r="D96" s="6"/>
      <c r="E96" s="6"/>
      <c r="F96" s="7" t="s">
        <v>157</v>
      </c>
      <c r="G96" s="6" t="s">
        <v>30</v>
      </c>
      <c r="H96" s="8">
        <v>0</v>
      </c>
      <c r="I96" s="16">
        <v>0</v>
      </c>
      <c r="J96" s="49">
        <v>0</v>
      </c>
    </row>
    <row r="97" spans="1:10" ht="13.5">
      <c r="A97" s="6"/>
      <c r="B97" s="6"/>
      <c r="C97" s="6" t="s">
        <v>93</v>
      </c>
      <c r="D97" s="6"/>
      <c r="E97" s="6"/>
      <c r="F97" s="7" t="s">
        <v>58</v>
      </c>
      <c r="G97" s="6" t="s">
        <v>33</v>
      </c>
      <c r="H97" s="8">
        <v>4000</v>
      </c>
      <c r="I97" s="16">
        <v>0</v>
      </c>
      <c r="J97" s="49">
        <f t="shared" si="1"/>
        <v>4000</v>
      </c>
    </row>
    <row r="98" spans="1:10" ht="13.5">
      <c r="A98" s="6"/>
      <c r="B98" s="6"/>
      <c r="C98" s="6" t="s">
        <v>93</v>
      </c>
      <c r="D98" s="6"/>
      <c r="E98" s="6"/>
      <c r="F98" s="7" t="s">
        <v>130</v>
      </c>
      <c r="G98" s="6" t="s">
        <v>33</v>
      </c>
      <c r="H98" s="8">
        <v>20000</v>
      </c>
      <c r="I98" s="16">
        <v>0</v>
      </c>
      <c r="J98" s="49">
        <f t="shared" si="1"/>
        <v>20000</v>
      </c>
    </row>
    <row r="99" spans="1:10" ht="12.75" customHeight="1">
      <c r="A99" s="6"/>
      <c r="B99" s="6"/>
      <c r="C99" s="6"/>
      <c r="D99" s="6"/>
      <c r="E99" s="6"/>
      <c r="F99" s="4" t="s">
        <v>10</v>
      </c>
      <c r="G99" s="3" t="s">
        <v>39</v>
      </c>
      <c r="H99" s="5">
        <f>H100+H101+H102+H103+H104+H105+H106+H107+H108</f>
        <v>280410</v>
      </c>
      <c r="I99" s="12">
        <f>I104+I106</f>
        <v>163764.24</v>
      </c>
      <c r="J99" s="50">
        <f>H99+I99</f>
        <v>444174.24</v>
      </c>
    </row>
    <row r="100" spans="1:10" ht="13.5">
      <c r="A100" s="6"/>
      <c r="B100" s="6"/>
      <c r="C100" s="6" t="s">
        <v>93</v>
      </c>
      <c r="D100" s="6" t="s">
        <v>65</v>
      </c>
      <c r="E100" s="6"/>
      <c r="F100" s="7" t="s">
        <v>107</v>
      </c>
      <c r="G100" s="6" t="s">
        <v>5</v>
      </c>
      <c r="H100" s="8">
        <v>40000</v>
      </c>
      <c r="I100" s="16">
        <v>0</v>
      </c>
      <c r="J100" s="49">
        <f t="shared" si="1"/>
        <v>40000</v>
      </c>
    </row>
    <row r="101" spans="1:10" ht="13.5">
      <c r="A101" s="6"/>
      <c r="B101" s="6"/>
      <c r="C101" s="6" t="s">
        <v>93</v>
      </c>
      <c r="D101" s="6"/>
      <c r="E101" s="6"/>
      <c r="F101" s="7" t="s">
        <v>108</v>
      </c>
      <c r="G101" s="6" t="s">
        <v>5</v>
      </c>
      <c r="H101" s="8">
        <v>200000</v>
      </c>
      <c r="I101" s="16">
        <v>0</v>
      </c>
      <c r="J101" s="49">
        <f t="shared" si="1"/>
        <v>200000</v>
      </c>
    </row>
    <row r="102" spans="1:11" ht="13.5" hidden="1">
      <c r="A102" s="6"/>
      <c r="B102" s="6"/>
      <c r="C102" s="6" t="s">
        <v>93</v>
      </c>
      <c r="D102" s="6"/>
      <c r="E102" s="6"/>
      <c r="F102" s="7" t="s">
        <v>109</v>
      </c>
      <c r="G102" s="6" t="s">
        <v>5</v>
      </c>
      <c r="H102" s="8">
        <v>0</v>
      </c>
      <c r="I102" s="16">
        <v>0</v>
      </c>
      <c r="J102" s="49">
        <f t="shared" si="1"/>
        <v>0</v>
      </c>
      <c r="K102" s="1" t="s">
        <v>132</v>
      </c>
    </row>
    <row r="103" spans="1:10" ht="13.5">
      <c r="A103" s="6"/>
      <c r="B103" s="6"/>
      <c r="C103" s="6" t="s">
        <v>93</v>
      </c>
      <c r="D103" s="6"/>
      <c r="E103" s="6"/>
      <c r="F103" s="7" t="s">
        <v>110</v>
      </c>
      <c r="G103" s="6" t="s">
        <v>5</v>
      </c>
      <c r="H103" s="8">
        <v>22410</v>
      </c>
      <c r="I103" s="16">
        <v>0</v>
      </c>
      <c r="J103" s="49">
        <f t="shared" si="1"/>
        <v>22410</v>
      </c>
    </row>
    <row r="104" spans="1:10" ht="13.5" hidden="1">
      <c r="A104" s="6"/>
      <c r="B104" s="6"/>
      <c r="C104" s="6" t="s">
        <v>93</v>
      </c>
      <c r="D104" s="6"/>
      <c r="E104" s="6"/>
      <c r="F104" s="7" t="s">
        <v>111</v>
      </c>
      <c r="G104" s="6" t="s">
        <v>5</v>
      </c>
      <c r="H104" s="8">
        <v>0</v>
      </c>
      <c r="I104" s="16">
        <v>153764.24</v>
      </c>
      <c r="J104" s="49">
        <f>I104</f>
        <v>153764.24</v>
      </c>
    </row>
    <row r="105" spans="1:10" ht="13.5">
      <c r="A105" s="6"/>
      <c r="B105" s="6"/>
      <c r="C105" s="6" t="s">
        <v>93</v>
      </c>
      <c r="D105" s="6"/>
      <c r="E105" s="6"/>
      <c r="F105" s="7" t="s">
        <v>129</v>
      </c>
      <c r="G105" s="6" t="s">
        <v>5</v>
      </c>
      <c r="H105" s="8">
        <v>18000</v>
      </c>
      <c r="I105" s="16">
        <v>0</v>
      </c>
      <c r="J105" s="49">
        <f t="shared" si="1"/>
        <v>18000</v>
      </c>
    </row>
    <row r="106" spans="1:10" ht="13.5" hidden="1">
      <c r="A106" s="6"/>
      <c r="B106" s="6"/>
      <c r="C106" s="6" t="s">
        <v>93</v>
      </c>
      <c r="D106" s="6"/>
      <c r="E106" s="6"/>
      <c r="F106" s="7" t="s">
        <v>156</v>
      </c>
      <c r="G106" s="6" t="s">
        <v>5</v>
      </c>
      <c r="H106" s="8">
        <v>0</v>
      </c>
      <c r="I106" s="16">
        <v>10000</v>
      </c>
      <c r="J106" s="49">
        <v>10000</v>
      </c>
    </row>
    <row r="107" spans="1:10" ht="13.5" hidden="1">
      <c r="A107" s="6"/>
      <c r="B107" s="6"/>
      <c r="C107" s="6" t="s">
        <v>93</v>
      </c>
      <c r="D107" s="6"/>
      <c r="E107" s="6"/>
      <c r="F107" s="7" t="s">
        <v>135</v>
      </c>
      <c r="G107" s="6" t="s">
        <v>5</v>
      </c>
      <c r="H107" s="8">
        <v>0</v>
      </c>
      <c r="I107" s="16">
        <v>0</v>
      </c>
      <c r="J107" s="49">
        <f t="shared" si="1"/>
        <v>0</v>
      </c>
    </row>
    <row r="108" spans="1:10" ht="13.5" hidden="1">
      <c r="A108" s="6"/>
      <c r="B108" s="6"/>
      <c r="C108" s="6" t="s">
        <v>93</v>
      </c>
      <c r="D108" s="6"/>
      <c r="E108" s="6"/>
      <c r="F108" s="7" t="s">
        <v>131</v>
      </c>
      <c r="G108" s="6" t="s">
        <v>5</v>
      </c>
      <c r="H108" s="8">
        <v>0</v>
      </c>
      <c r="I108" s="16">
        <v>0</v>
      </c>
      <c r="J108" s="49">
        <f t="shared" si="1"/>
        <v>0</v>
      </c>
    </row>
    <row r="109" spans="1:10" ht="13.5">
      <c r="A109" s="6"/>
      <c r="B109" s="6"/>
      <c r="C109" s="6"/>
      <c r="D109" s="6"/>
      <c r="E109" s="6"/>
      <c r="F109" s="4" t="s">
        <v>127</v>
      </c>
      <c r="G109" s="3" t="s">
        <v>115</v>
      </c>
      <c r="H109" s="5">
        <f>H110</f>
        <v>10000</v>
      </c>
      <c r="I109" s="12">
        <v>0</v>
      </c>
      <c r="J109" s="50">
        <f t="shared" si="1"/>
        <v>10000</v>
      </c>
    </row>
    <row r="110" spans="1:10" ht="13.5">
      <c r="A110" s="6"/>
      <c r="B110" s="6"/>
      <c r="C110" s="6" t="s">
        <v>114</v>
      </c>
      <c r="D110" s="6"/>
      <c r="E110" s="6"/>
      <c r="F110" s="7" t="s">
        <v>128</v>
      </c>
      <c r="G110" s="6" t="s">
        <v>71</v>
      </c>
      <c r="H110" s="8">
        <v>10000</v>
      </c>
      <c r="I110" s="16">
        <v>0</v>
      </c>
      <c r="J110" s="49">
        <f t="shared" si="1"/>
        <v>10000</v>
      </c>
    </row>
    <row r="111" spans="1:10" ht="15" customHeight="1">
      <c r="A111" s="6"/>
      <c r="B111" s="6"/>
      <c r="C111" s="6"/>
      <c r="D111" s="6"/>
      <c r="E111" s="6"/>
      <c r="F111" s="4" t="s">
        <v>118</v>
      </c>
      <c r="G111" s="3" t="s">
        <v>37</v>
      </c>
      <c r="H111" s="5">
        <f>H112+H113+H114</f>
        <v>60000</v>
      </c>
      <c r="I111" s="12">
        <f>I112+I113</f>
        <v>50000</v>
      </c>
      <c r="J111" s="50">
        <f>J112+J113+J114</f>
        <v>110000</v>
      </c>
    </row>
    <row r="112" spans="1:10" ht="27">
      <c r="A112" s="6"/>
      <c r="B112" s="6"/>
      <c r="C112" s="6" t="s">
        <v>116</v>
      </c>
      <c r="D112" s="6"/>
      <c r="E112" s="6"/>
      <c r="F112" s="7" t="s">
        <v>69</v>
      </c>
      <c r="G112" s="6" t="s">
        <v>117</v>
      </c>
      <c r="H112" s="8">
        <v>40000</v>
      </c>
      <c r="I112" s="16">
        <v>40000</v>
      </c>
      <c r="J112" s="49">
        <f>I112+H112</f>
        <v>80000</v>
      </c>
    </row>
    <row r="113" spans="1:10" ht="13.5">
      <c r="A113" s="6"/>
      <c r="B113" s="6"/>
      <c r="C113" s="6" t="s">
        <v>119</v>
      </c>
      <c r="D113" s="6"/>
      <c r="E113" s="6"/>
      <c r="F113" s="7" t="s">
        <v>120</v>
      </c>
      <c r="G113" s="6" t="s">
        <v>121</v>
      </c>
      <c r="H113" s="8">
        <v>10000</v>
      </c>
      <c r="I113" s="16">
        <v>10000</v>
      </c>
      <c r="J113" s="49">
        <f>I113+H113</f>
        <v>20000</v>
      </c>
    </row>
    <row r="114" spans="1:10" ht="13.5">
      <c r="A114" s="6"/>
      <c r="B114" s="6"/>
      <c r="C114" s="6" t="s">
        <v>122</v>
      </c>
      <c r="D114" s="6"/>
      <c r="E114" s="6"/>
      <c r="F114" s="7" t="s">
        <v>123</v>
      </c>
      <c r="G114" s="6" t="s">
        <v>103</v>
      </c>
      <c r="H114" s="8">
        <v>10000</v>
      </c>
      <c r="I114" s="16">
        <v>0</v>
      </c>
      <c r="J114" s="49">
        <f t="shared" si="1"/>
        <v>10000</v>
      </c>
    </row>
    <row r="115" spans="1:10" ht="13.5" hidden="1">
      <c r="A115" s="6"/>
      <c r="B115" s="6"/>
      <c r="C115" s="6"/>
      <c r="D115" s="6"/>
      <c r="E115" s="6"/>
      <c r="F115" s="4" t="s">
        <v>112</v>
      </c>
      <c r="G115" s="3" t="s">
        <v>115</v>
      </c>
      <c r="H115" s="5">
        <f>H122</f>
        <v>10000</v>
      </c>
      <c r="I115" s="12">
        <v>0</v>
      </c>
      <c r="J115" s="49">
        <f t="shared" si="1"/>
        <v>10000</v>
      </c>
    </row>
    <row r="116" spans="1:10" ht="13.5" hidden="1">
      <c r="A116" s="6"/>
      <c r="B116" s="6"/>
      <c r="C116" s="6" t="s">
        <v>92</v>
      </c>
      <c r="D116" s="6"/>
      <c r="E116" s="6"/>
      <c r="F116" s="7"/>
      <c r="G116" s="6" t="s">
        <v>38</v>
      </c>
      <c r="H116" s="8">
        <v>0</v>
      </c>
      <c r="I116" s="12">
        <v>0</v>
      </c>
      <c r="J116" s="49">
        <f t="shared" si="1"/>
        <v>0</v>
      </c>
    </row>
    <row r="117" spans="1:10" ht="13.5" hidden="1">
      <c r="A117" s="6"/>
      <c r="B117" s="6"/>
      <c r="C117" s="6" t="s">
        <v>92</v>
      </c>
      <c r="D117" s="6" t="s">
        <v>65</v>
      </c>
      <c r="E117" s="6"/>
      <c r="F117" s="7"/>
      <c r="G117" s="6" t="s">
        <v>51</v>
      </c>
      <c r="H117" s="8">
        <v>0</v>
      </c>
      <c r="I117" s="12">
        <v>0</v>
      </c>
      <c r="J117" s="49">
        <f t="shared" si="1"/>
        <v>0</v>
      </c>
    </row>
    <row r="118" spans="1:10" ht="13.5" hidden="1">
      <c r="A118" s="6"/>
      <c r="B118" s="6"/>
      <c r="C118" s="6"/>
      <c r="D118" s="6"/>
      <c r="E118" s="6" t="s">
        <v>54</v>
      </c>
      <c r="F118" s="7" t="s">
        <v>50</v>
      </c>
      <c r="G118" s="6" t="s">
        <v>51</v>
      </c>
      <c r="H118" s="8">
        <v>0</v>
      </c>
      <c r="I118" s="12">
        <v>0</v>
      </c>
      <c r="J118" s="49">
        <f t="shared" si="1"/>
        <v>0</v>
      </c>
    </row>
    <row r="119" spans="1:10" ht="13.5" hidden="1">
      <c r="A119" s="6"/>
      <c r="B119" s="6"/>
      <c r="C119" s="6"/>
      <c r="D119" s="6"/>
      <c r="E119" s="6"/>
      <c r="F119" s="4" t="s">
        <v>9</v>
      </c>
      <c r="G119" s="3" t="s">
        <v>39</v>
      </c>
      <c r="H119" s="5" t="e">
        <f>#REF!+H120</f>
        <v>#REF!</v>
      </c>
      <c r="I119" s="12">
        <v>0</v>
      </c>
      <c r="J119" s="49" t="e">
        <f t="shared" si="1"/>
        <v>#REF!</v>
      </c>
    </row>
    <row r="120" spans="1:10" ht="13.5" hidden="1">
      <c r="A120" s="6"/>
      <c r="B120" s="6"/>
      <c r="C120" s="6"/>
      <c r="D120" s="6"/>
      <c r="E120" s="6"/>
      <c r="F120" s="4" t="s">
        <v>61</v>
      </c>
      <c r="G120" s="3" t="s">
        <v>60</v>
      </c>
      <c r="H120" s="5">
        <f>H121</f>
        <v>0</v>
      </c>
      <c r="I120" s="12">
        <v>0</v>
      </c>
      <c r="J120" s="49">
        <f t="shared" si="1"/>
        <v>0</v>
      </c>
    </row>
    <row r="121" spans="1:10" ht="13.5" hidden="1">
      <c r="A121" s="6"/>
      <c r="B121" s="6"/>
      <c r="C121" s="6"/>
      <c r="D121" s="6" t="s">
        <v>65</v>
      </c>
      <c r="E121" s="6"/>
      <c r="F121" s="7" t="s">
        <v>63</v>
      </c>
      <c r="G121" s="6" t="s">
        <v>62</v>
      </c>
      <c r="H121" s="8"/>
      <c r="I121" s="12">
        <v>0</v>
      </c>
      <c r="J121" s="49">
        <f t="shared" si="1"/>
        <v>0</v>
      </c>
    </row>
    <row r="122" spans="1:10" ht="13.5" hidden="1">
      <c r="A122" s="6"/>
      <c r="B122" s="6"/>
      <c r="C122" s="6" t="s">
        <v>114</v>
      </c>
      <c r="D122" s="6" t="s">
        <v>65</v>
      </c>
      <c r="E122" s="6"/>
      <c r="F122" s="7" t="s">
        <v>113</v>
      </c>
      <c r="G122" s="6" t="s">
        <v>71</v>
      </c>
      <c r="H122" s="8">
        <v>10000</v>
      </c>
      <c r="I122" s="12">
        <v>0</v>
      </c>
      <c r="J122" s="49">
        <f t="shared" si="1"/>
        <v>10000</v>
      </c>
    </row>
    <row r="123" spans="1:10" ht="13.5" hidden="1">
      <c r="A123" s="6"/>
      <c r="B123" s="6"/>
      <c r="C123" s="6"/>
      <c r="D123" s="6" t="s">
        <v>65</v>
      </c>
      <c r="E123" s="6"/>
      <c r="F123" s="7" t="s">
        <v>40</v>
      </c>
      <c r="G123" s="6" t="s">
        <v>42</v>
      </c>
      <c r="H123" s="8">
        <v>2000</v>
      </c>
      <c r="I123" s="12">
        <v>0</v>
      </c>
      <c r="J123" s="49">
        <f t="shared" si="1"/>
        <v>2000</v>
      </c>
    </row>
    <row r="124" spans="1:10" ht="13.5" hidden="1">
      <c r="A124" s="54" t="s">
        <v>23</v>
      </c>
      <c r="B124" s="55"/>
      <c r="C124" s="55"/>
      <c r="D124" s="55"/>
      <c r="E124" s="55"/>
      <c r="F124" s="55"/>
      <c r="G124" s="56"/>
      <c r="H124" s="12">
        <f>H90+H115</f>
        <v>214000</v>
      </c>
      <c r="I124" s="12">
        <v>0</v>
      </c>
      <c r="J124" s="49">
        <f t="shared" si="1"/>
        <v>214000</v>
      </c>
    </row>
    <row r="125" spans="1:10" ht="13.5" hidden="1">
      <c r="A125" s="3" t="s">
        <v>49</v>
      </c>
      <c r="B125" s="3" t="s">
        <v>11</v>
      </c>
      <c r="C125" s="3"/>
      <c r="D125" s="3"/>
      <c r="E125" s="3"/>
      <c r="F125" s="4" t="s">
        <v>14</v>
      </c>
      <c r="G125" s="3" t="s">
        <v>15</v>
      </c>
      <c r="H125" s="5"/>
      <c r="I125" s="12">
        <v>0</v>
      </c>
      <c r="J125" s="49">
        <f t="shared" si="1"/>
        <v>0</v>
      </c>
    </row>
    <row r="126" spans="1:10" s="30" customFormat="1" ht="13.5">
      <c r="A126" s="73" t="s">
        <v>23</v>
      </c>
      <c r="B126" s="74"/>
      <c r="C126" s="74"/>
      <c r="D126" s="74"/>
      <c r="E126" s="74"/>
      <c r="F126" s="74"/>
      <c r="G126" s="75"/>
      <c r="H126" s="5">
        <f>H111+H109+H99+H94</f>
        <v>574410</v>
      </c>
      <c r="I126" s="12">
        <f>I111+I99</f>
        <v>213764.24</v>
      </c>
      <c r="J126" s="50">
        <f>J111+J109+J99+J94</f>
        <v>778174.24</v>
      </c>
    </row>
    <row r="127" spans="1:10" s="30" customFormat="1" ht="13.5">
      <c r="A127" s="17" t="s">
        <v>57</v>
      </c>
      <c r="B127" s="17" t="s">
        <v>46</v>
      </c>
      <c r="C127" s="17"/>
      <c r="D127" s="17"/>
      <c r="E127" s="17"/>
      <c r="F127" s="4" t="s">
        <v>14</v>
      </c>
      <c r="G127" s="3" t="s">
        <v>15</v>
      </c>
      <c r="H127" s="12">
        <f>H136+H137+H138+H139+H128+H129+H130+H131+H132+H133+H134+H135</f>
        <v>2448570</v>
      </c>
      <c r="I127" s="12">
        <v>0</v>
      </c>
      <c r="J127" s="50">
        <f t="shared" si="1"/>
        <v>2448570</v>
      </c>
    </row>
    <row r="128" spans="1:11" s="30" customFormat="1" ht="13.5">
      <c r="A128" s="17"/>
      <c r="B128" s="17"/>
      <c r="C128" s="14" t="s">
        <v>90</v>
      </c>
      <c r="D128" s="17"/>
      <c r="E128" s="17"/>
      <c r="F128" s="7" t="str">
        <f>F136</f>
        <v>Заработная плата</v>
      </c>
      <c r="G128" s="6" t="s">
        <v>16</v>
      </c>
      <c r="H128" s="16">
        <v>94000</v>
      </c>
      <c r="I128" s="16">
        <v>0</v>
      </c>
      <c r="J128" s="49">
        <f t="shared" si="1"/>
        <v>94000</v>
      </c>
      <c r="K128" s="81"/>
    </row>
    <row r="129" spans="1:10" s="30" customFormat="1" ht="13.5">
      <c r="A129" s="17"/>
      <c r="B129" s="17"/>
      <c r="C129" s="14" t="s">
        <v>91</v>
      </c>
      <c r="D129" s="14"/>
      <c r="E129" s="14"/>
      <c r="F129" s="7" t="str">
        <f>F137</f>
        <v>Начисления на выплаты по оплате труда</v>
      </c>
      <c r="G129" s="6" t="s">
        <v>18</v>
      </c>
      <c r="H129" s="16">
        <v>28400</v>
      </c>
      <c r="I129" s="16">
        <v>0</v>
      </c>
      <c r="J129" s="49">
        <f t="shared" si="1"/>
        <v>28400</v>
      </c>
    </row>
    <row r="130" spans="1:10" s="30" customFormat="1" ht="13.5">
      <c r="A130" s="17"/>
      <c r="B130" s="17"/>
      <c r="C130" s="14" t="s">
        <v>141</v>
      </c>
      <c r="D130" s="14"/>
      <c r="E130" s="14" t="s">
        <v>125</v>
      </c>
      <c r="F130" s="7" t="str">
        <f>F138</f>
        <v>Заработная плата</v>
      </c>
      <c r="G130" s="6" t="s">
        <v>16</v>
      </c>
      <c r="H130" s="16">
        <v>35000</v>
      </c>
      <c r="I130" s="16">
        <v>0</v>
      </c>
      <c r="J130" s="49">
        <f t="shared" si="1"/>
        <v>35000</v>
      </c>
    </row>
    <row r="131" spans="1:10" s="30" customFormat="1" ht="13.5">
      <c r="A131" s="17"/>
      <c r="B131" s="17"/>
      <c r="C131" s="14" t="s">
        <v>142</v>
      </c>
      <c r="D131" s="14"/>
      <c r="E131" s="14" t="s">
        <v>125</v>
      </c>
      <c r="F131" s="7" t="str">
        <f>F139</f>
        <v>Начисления на выплаты по оплате труда</v>
      </c>
      <c r="G131" s="6" t="s">
        <v>18</v>
      </c>
      <c r="H131" s="16">
        <v>10570</v>
      </c>
      <c r="I131" s="16">
        <v>0</v>
      </c>
      <c r="J131" s="49">
        <f t="shared" si="1"/>
        <v>10570</v>
      </c>
    </row>
    <row r="132" spans="1:11" s="30" customFormat="1" ht="13.5">
      <c r="A132" s="17"/>
      <c r="B132" s="17"/>
      <c r="C132" s="14" t="s">
        <v>143</v>
      </c>
      <c r="D132" s="14"/>
      <c r="E132" s="14"/>
      <c r="F132" s="7" t="str">
        <f>F136</f>
        <v>Заработная плата</v>
      </c>
      <c r="G132" s="6" t="s">
        <v>16</v>
      </c>
      <c r="H132" s="16">
        <v>1003500</v>
      </c>
      <c r="I132" s="16">
        <v>0</v>
      </c>
      <c r="J132" s="49">
        <f t="shared" si="1"/>
        <v>1003500</v>
      </c>
      <c r="K132" s="81"/>
    </row>
    <row r="133" spans="1:10" s="30" customFormat="1" ht="13.5">
      <c r="A133" s="17"/>
      <c r="B133" s="17"/>
      <c r="C133" s="14" t="s">
        <v>144</v>
      </c>
      <c r="D133" s="14"/>
      <c r="E133" s="14"/>
      <c r="F133" s="7" t="str">
        <f>F137</f>
        <v>Начисления на выплаты по оплате труда</v>
      </c>
      <c r="G133" s="6" t="s">
        <v>18</v>
      </c>
      <c r="H133" s="16">
        <v>303000</v>
      </c>
      <c r="I133" s="16">
        <v>0</v>
      </c>
      <c r="J133" s="49">
        <f t="shared" si="1"/>
        <v>303000</v>
      </c>
    </row>
    <row r="134" spans="1:10" s="30" customFormat="1" ht="13.5">
      <c r="A134" s="17"/>
      <c r="B134" s="17"/>
      <c r="C134" s="14" t="s">
        <v>145</v>
      </c>
      <c r="D134" s="14"/>
      <c r="E134" s="14" t="s">
        <v>125</v>
      </c>
      <c r="F134" s="7" t="str">
        <f>F138</f>
        <v>Заработная плата</v>
      </c>
      <c r="G134" s="6" t="s">
        <v>16</v>
      </c>
      <c r="H134" s="16">
        <v>434600</v>
      </c>
      <c r="I134" s="16">
        <v>0</v>
      </c>
      <c r="J134" s="49">
        <f t="shared" si="1"/>
        <v>434600</v>
      </c>
    </row>
    <row r="135" spans="1:10" s="30" customFormat="1" ht="13.5">
      <c r="A135" s="17"/>
      <c r="B135" s="17"/>
      <c r="C135" s="14" t="s">
        <v>146</v>
      </c>
      <c r="D135" s="14"/>
      <c r="E135" s="14" t="s">
        <v>125</v>
      </c>
      <c r="F135" s="7" t="str">
        <f>F139</f>
        <v>Начисления на выплаты по оплате труда</v>
      </c>
      <c r="G135" s="6" t="s">
        <v>18</v>
      </c>
      <c r="H135" s="16">
        <v>131300</v>
      </c>
      <c r="I135" s="16">
        <v>0</v>
      </c>
      <c r="J135" s="49">
        <f t="shared" si="1"/>
        <v>131300</v>
      </c>
    </row>
    <row r="136" spans="1:11" s="30" customFormat="1" ht="13.5">
      <c r="A136" s="14"/>
      <c r="B136" s="14"/>
      <c r="C136" s="14" t="s">
        <v>137</v>
      </c>
      <c r="D136" s="14" t="s">
        <v>64</v>
      </c>
      <c r="E136" s="17"/>
      <c r="F136" s="7" t="s">
        <v>6</v>
      </c>
      <c r="G136" s="6" t="s">
        <v>16</v>
      </c>
      <c r="H136" s="16">
        <v>219000</v>
      </c>
      <c r="I136" s="16">
        <v>0</v>
      </c>
      <c r="J136" s="49">
        <f t="shared" si="1"/>
        <v>219000</v>
      </c>
      <c r="K136" s="81"/>
    </row>
    <row r="137" spans="1:10" s="30" customFormat="1" ht="13.5">
      <c r="A137" s="14"/>
      <c r="B137" s="14"/>
      <c r="C137" s="14" t="s">
        <v>138</v>
      </c>
      <c r="D137" s="14" t="s">
        <v>64</v>
      </c>
      <c r="E137" s="17"/>
      <c r="F137" s="7" t="s">
        <v>17</v>
      </c>
      <c r="G137" s="6" t="s">
        <v>18</v>
      </c>
      <c r="H137" s="16">
        <v>66150</v>
      </c>
      <c r="I137" s="16">
        <v>0</v>
      </c>
      <c r="J137" s="49">
        <f t="shared" si="1"/>
        <v>66150</v>
      </c>
    </row>
    <row r="138" spans="1:10" s="30" customFormat="1" ht="13.5">
      <c r="A138" s="14"/>
      <c r="B138" s="14"/>
      <c r="C138" s="14" t="s">
        <v>139</v>
      </c>
      <c r="D138" s="14"/>
      <c r="E138" s="14" t="s">
        <v>125</v>
      </c>
      <c r="F138" s="7" t="s">
        <v>6</v>
      </c>
      <c r="G138" s="6" t="s">
        <v>16</v>
      </c>
      <c r="H138" s="16">
        <v>94500</v>
      </c>
      <c r="I138" s="16">
        <v>0</v>
      </c>
      <c r="J138" s="49">
        <f t="shared" si="1"/>
        <v>94500</v>
      </c>
    </row>
    <row r="139" spans="1:10" s="30" customFormat="1" ht="13.5">
      <c r="A139" s="14"/>
      <c r="B139" s="14"/>
      <c r="C139" s="14" t="s">
        <v>140</v>
      </c>
      <c r="D139" s="14"/>
      <c r="E139" s="14" t="s">
        <v>125</v>
      </c>
      <c r="F139" s="7" t="s">
        <v>17</v>
      </c>
      <c r="G139" s="6" t="s">
        <v>18</v>
      </c>
      <c r="H139" s="16">
        <v>28550</v>
      </c>
      <c r="I139" s="16">
        <v>0</v>
      </c>
      <c r="J139" s="49">
        <f t="shared" si="1"/>
        <v>28550</v>
      </c>
    </row>
    <row r="140" spans="1:12" ht="13.5">
      <c r="A140" s="57" t="s">
        <v>23</v>
      </c>
      <c r="B140" s="57"/>
      <c r="C140" s="57"/>
      <c r="D140" s="57"/>
      <c r="E140" s="57"/>
      <c r="F140" s="57"/>
      <c r="G140" s="57"/>
      <c r="H140" s="12">
        <f>H127</f>
        <v>2448570</v>
      </c>
      <c r="I140" s="12">
        <v>0</v>
      </c>
      <c r="J140" s="50">
        <f t="shared" si="1"/>
        <v>2448570</v>
      </c>
      <c r="K140" s="2"/>
      <c r="L140" s="2"/>
    </row>
    <row r="141" spans="1:12" ht="13.5">
      <c r="A141" s="51" t="s">
        <v>52</v>
      </c>
      <c r="B141" s="52"/>
      <c r="C141" s="52"/>
      <c r="D141" s="52"/>
      <c r="E141" s="52"/>
      <c r="F141" s="52"/>
      <c r="G141" s="53"/>
      <c r="H141" s="13">
        <f>H140+H126+H89+H86+H82+H71+H36+H31+H17+H74+H78</f>
        <v>5393380</v>
      </c>
      <c r="I141" s="12">
        <f>I126+I89+I82+I94</f>
        <v>288764.24</v>
      </c>
      <c r="J141" s="50">
        <f>H141+I141</f>
        <v>5682144.24</v>
      </c>
      <c r="K141" s="2"/>
      <c r="L141" s="2"/>
    </row>
    <row r="142" spans="1:12" ht="13.5">
      <c r="A142" s="72" t="s">
        <v>96</v>
      </c>
      <c r="B142" s="72"/>
      <c r="C142" s="72"/>
      <c r="D142" s="72"/>
      <c r="E142" s="72"/>
      <c r="F142" s="72"/>
      <c r="G142" s="72"/>
      <c r="H142" s="9"/>
      <c r="I142" s="9"/>
      <c r="J142" s="2"/>
      <c r="K142" s="2"/>
      <c r="L142" s="2"/>
    </row>
    <row r="143" spans="1:12" ht="13.5">
      <c r="A143" s="9"/>
      <c r="B143" s="9"/>
      <c r="C143" s="9"/>
      <c r="D143" s="9"/>
      <c r="E143" s="9"/>
      <c r="F143" s="9"/>
      <c r="G143" s="9"/>
      <c r="H143" s="9"/>
      <c r="I143" s="9"/>
      <c r="J143" s="2"/>
      <c r="K143" s="2"/>
      <c r="L143" s="2"/>
    </row>
    <row r="144" spans="1:12" ht="13.5">
      <c r="A144" s="72" t="s">
        <v>136</v>
      </c>
      <c r="B144" s="72"/>
      <c r="C144" s="72"/>
      <c r="D144" s="72"/>
      <c r="E144" s="72"/>
      <c r="F144" s="72"/>
      <c r="G144" s="72"/>
      <c r="H144" s="72"/>
      <c r="I144" s="37"/>
      <c r="J144" s="2"/>
      <c r="K144" s="2"/>
      <c r="L144" s="2"/>
    </row>
    <row r="145" spans="1:12" ht="13.5">
      <c r="A145" s="9"/>
      <c r="B145" s="9"/>
      <c r="C145" s="9"/>
      <c r="D145" s="9"/>
      <c r="E145" s="9"/>
      <c r="F145" s="9"/>
      <c r="G145" s="9"/>
      <c r="H145" s="82"/>
      <c r="I145" s="9"/>
      <c r="J145" s="2"/>
      <c r="K145" s="2"/>
      <c r="L145" s="2"/>
    </row>
    <row r="146" spans="1:12" ht="13.5">
      <c r="A146" s="72"/>
      <c r="B146" s="72"/>
      <c r="C146" s="72"/>
      <c r="D146" s="72"/>
      <c r="E146" s="72"/>
      <c r="F146" s="72"/>
      <c r="G146" s="72"/>
      <c r="H146" s="72"/>
      <c r="I146" s="37"/>
      <c r="J146" s="2"/>
      <c r="K146" s="2"/>
      <c r="L146" s="2"/>
    </row>
    <row r="147" spans="1:12" ht="13.5">
      <c r="A147" s="9"/>
      <c r="B147" s="9"/>
      <c r="C147" s="9"/>
      <c r="D147" s="9"/>
      <c r="E147" s="9"/>
      <c r="F147" s="9"/>
      <c r="G147" s="9"/>
      <c r="H147" s="9"/>
      <c r="I147" s="9"/>
      <c r="J147" s="2"/>
      <c r="K147" s="2"/>
      <c r="L147" s="2"/>
    </row>
    <row r="148" spans="1:12" ht="13.5">
      <c r="A148" s="9"/>
      <c r="B148" s="9"/>
      <c r="C148" s="9"/>
      <c r="D148" s="9"/>
      <c r="E148" s="9"/>
      <c r="F148" s="9"/>
      <c r="G148" s="9"/>
      <c r="H148" s="9"/>
      <c r="I148" s="9"/>
      <c r="J148" s="2"/>
      <c r="K148" s="2"/>
      <c r="L148" s="2"/>
    </row>
    <row r="149" spans="1:12" ht="13.5">
      <c r="A149" s="9"/>
      <c r="B149" s="9"/>
      <c r="C149" s="9"/>
      <c r="D149" s="9"/>
      <c r="E149" s="9"/>
      <c r="F149" s="9"/>
      <c r="G149" s="9"/>
      <c r="H149" s="9"/>
      <c r="I149" s="9"/>
      <c r="J149" s="2"/>
      <c r="K149" s="2"/>
      <c r="L149" s="2"/>
    </row>
    <row r="150" spans="1:12" ht="13.5">
      <c r="A150" s="9"/>
      <c r="B150" s="9"/>
      <c r="C150" s="9"/>
      <c r="D150" s="9"/>
      <c r="E150" s="9"/>
      <c r="F150" s="9"/>
      <c r="G150" s="9"/>
      <c r="H150" s="9"/>
      <c r="I150" s="9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</sheetData>
  <sheetProtection/>
  <mergeCells count="26">
    <mergeCell ref="F5:J5"/>
    <mergeCell ref="A78:G78"/>
    <mergeCell ref="A6:J6"/>
    <mergeCell ref="I9:I10"/>
    <mergeCell ref="J9:J10"/>
    <mergeCell ref="A146:H146"/>
    <mergeCell ref="A142:G142"/>
    <mergeCell ref="A144:H144"/>
    <mergeCell ref="A71:G71"/>
    <mergeCell ref="A126:G126"/>
    <mergeCell ref="A74:G74"/>
    <mergeCell ref="G1:H1"/>
    <mergeCell ref="G2:H3"/>
    <mergeCell ref="A36:G36"/>
    <mergeCell ref="A44:G44"/>
    <mergeCell ref="F9:F10"/>
    <mergeCell ref="A31:G31"/>
    <mergeCell ref="A9:E9"/>
    <mergeCell ref="A17:G17"/>
    <mergeCell ref="E37:E42"/>
    <mergeCell ref="A141:G141"/>
    <mergeCell ref="A124:G124"/>
    <mergeCell ref="A89:G89"/>
    <mergeCell ref="A140:G140"/>
    <mergeCell ref="A82:G82"/>
    <mergeCell ref="A86:G8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2022-01-09T09:27:24Z</dcterms:modified>
  <cp:category/>
  <cp:version/>
  <cp:contentType/>
  <cp:contentStatus/>
</cp:coreProperties>
</file>