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3"/>
  </bookViews>
  <sheets>
    <sheet name="4" sheetId="1" r:id="rId1"/>
    <sheet name="6" sheetId="2" r:id="rId2"/>
    <sheet name="8" sheetId="3" r:id="rId3"/>
    <sheet name="10" sheetId="4" r:id="rId4"/>
  </sheets>
  <definedNames>
    <definedName name="_Toc105952697" localSheetId="1">'6'!#REF!</definedName>
    <definedName name="_Toc105952698" localSheetId="1">'6'!#REF!</definedName>
    <definedName name="_xlnm.Print_Area" localSheetId="3">'10'!$B$1:$K$146</definedName>
    <definedName name="_xlnm.Print_Area" localSheetId="0">'4'!$A$1:$H$48</definedName>
    <definedName name="_xlnm.Print_Area" localSheetId="1">'6'!$A$1:$E$32</definedName>
    <definedName name="_xlnm.Print_Area" localSheetId="2">'8'!$A$1:$I$77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<sst xmlns="http://schemas.openxmlformats.org/spreadsheetml/2006/main" count="1192" uniqueCount="298">
  <si>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</si>
  <si>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</si>
  <si>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</si>
  <si>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</si>
  <si>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</si>
  <si>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</si>
  <si>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</si>
  <si>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</si>
  <si>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</si>
  <si>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</si>
  <si>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</si>
  <si>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</si>
  <si>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</si>
  <si>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</si>
  <si>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</si>
  <si>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</si>
  <si>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</si>
  <si>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</si>
  <si>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</si>
  <si>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</si>
  <si>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</si>
  <si>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</si>
  <si>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</si>
  <si>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</si>
  <si>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</si>
  <si>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</si>
  <si>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</si>
  <si>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</si>
  <si>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</si>
  <si>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</si>
  <si>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</si>
  <si>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</si>
  <si>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</si>
  <si>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</si>
  <si>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</si>
  <si>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</si>
  <si>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</si>
  <si>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</si>
  <si>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</si>
  <si>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</si>
  <si>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</si>
  <si>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</si>
  <si>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</si>
  <si>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</si>
  <si>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</si>
  <si>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</si>
  <si>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</si>
  <si>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</si>
  <si>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</si>
  <si>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</si>
  <si>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</si>
  <si>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</si>
  <si>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</si>
  <si>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</si>
  <si>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</si>
  <si>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</si>
  <si>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</si>
  <si>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</si>
  <si>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</si>
  <si>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</si>
  <si>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</si>
  <si>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</si>
  <si>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</si>
  <si>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</si>
  <si>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</si>
  <si>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</si>
  <si>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</si>
  <si>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</si>
  <si>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</si>
  <si>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</si>
  <si>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</si>
  <si>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</si>
  <si>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</si>
  <si>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</si>
  <si>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</si>
  <si>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</si>
  <si>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</si>
  <si>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</si>
  <si>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</si>
  <si>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</si>
  <si>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</si>
  <si>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</si>
  <si>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</si>
  <si>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</si>
  <si>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</si>
  <si>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</si>
  <si>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</si>
  <si>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</si>
  <si>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</si>
  <si>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</si>
  <si>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</si>
  <si>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</si>
  <si>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</si>
  <si>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</si>
  <si>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</si>
  <si>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</si>
  <si>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</si>
  <si>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</si>
  <si>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</si>
  <si>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</si>
  <si>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</si>
  <si>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</si>
  <si>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</si>
  <si>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</si>
  <si>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</si>
  <si>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</si>
  <si>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</si>
  <si>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</si>
  <si>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</si>
  <si>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</si>
  <si>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</si>
  <si>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</si>
  <si>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</si>
  <si>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</si>
  <si>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</si>
  <si>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</si>
  <si>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</si>
  <si>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</si>
  <si>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</si>
  <si>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</si>
  <si>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</si>
  <si>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</si>
  <si>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</si>
  <si>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</si>
  <si>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</si>
  <si>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</si>
  <si>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</si>
  <si>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</si>
  <si>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</si>
  <si>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</si>
  <si>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</si>
  <si>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</si>
  <si>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</si>
  <si>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</si>
  <si>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</si>
  <si>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</si>
  <si>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</si>
  <si>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</si>
  <si>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</si>
  <si>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</si>
  <si>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</si>
  <si>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</si>
  <si>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</si>
  <si>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</si>
  <si>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</si>
  <si>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</si>
  <si>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</si>
  <si>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</si>
  <si>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</si>
  <si>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</si>
  <si>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</si>
  <si>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</si>
  <si>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</si>
  <si>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</si>
  <si>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</si>
  <si>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</si>
  <si>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</si>
  <si>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0412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</si>
  <si>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</si>
  <si>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</si>
  <si>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Сумма на 2021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</si>
  <si>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</si>
  <si>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</si>
  <si>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</si>
  <si>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</si>
  <si>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</si>
  <si>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</si>
  <si>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</si>
  <si>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</si>
  <si>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</si>
  <si>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</si>
  <si>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</si>
  <si>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</si>
  <si>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</si>
  <si>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</si>
  <si>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2 02 15001 10 0000 150</t>
  </si>
  <si>
    <t>2 02 35118 10 0000 150</t>
  </si>
  <si>
    <t>2 02 45160 10 0000 150</t>
  </si>
  <si>
    <t>2 02 35118 00 0000 150</t>
  </si>
  <si>
    <t>2 02 15001 00 0000 150</t>
  </si>
  <si>
    <t>2 02 10000 00 0000 150</t>
  </si>
  <si>
    <t>Государственная пошлина за совершение нотариальных действий</t>
  </si>
  <si>
    <t>(тыс. руб)</t>
  </si>
  <si>
    <t>Изменения    (+;-)</t>
  </si>
  <si>
    <t>0,00</t>
  </si>
  <si>
    <t>010А1S8500</t>
  </si>
  <si>
    <t>01303S8500</t>
  </si>
  <si>
    <t>01301S8500</t>
  </si>
  <si>
    <t>010A1S8500</t>
  </si>
  <si>
    <t>2 02 40014 10 0000 150</t>
  </si>
  <si>
    <t>Измене-ния (+;-)</t>
  </si>
  <si>
    <t>1,00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</si>
  <si>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2021 год "</t>
  </si>
  <si>
    <t>Ведомственная структура расходов бюджета муниципального образования "Теньгинское сельское поселение" на 2021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</si>
  <si>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2021 год</t>
  </si>
  <si>
    <t>0107</t>
  </si>
  <si>
    <t>0309</t>
  </si>
  <si>
    <t>0310</t>
  </si>
  <si>
    <t>Резервный фонд местной администрации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</si>
  <si>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</si>
  <si>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</si>
  <si>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</si>
  <si>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</si>
  <si>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</si>
  <si>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</si>
  <si>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1.1</t>
  </si>
  <si>
    <t>1.2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</si>
  <si>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</si>
  <si>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</si>
  <si>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</si>
  <si>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</si>
  <si>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</si>
  <si>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</si>
  <si>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2 02 29999 10 0000 150</t>
  </si>
  <si>
    <t>2 19 60010 10 0000 150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</si>
  <si>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</si>
  <si>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</si>
  <si>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</si>
  <si>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</si>
  <si>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</si>
  <si>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</si>
  <si>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</si>
  <si>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</si>
  <si>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Повышение уровня благоустройства дорожного фонда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</si>
  <si>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</si>
  <si>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</si>
  <si>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</si>
  <si>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</si>
  <si>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Земельный налог с организаций, обладающих земельным участком, расположенным в границах сельских поселений</t>
  </si>
  <si>
    <t>490,00</t>
  </si>
  <si>
    <t>1768,00</t>
  </si>
  <si>
    <t>137,70</t>
  </si>
  <si>
    <t>0</t>
  </si>
  <si>
    <t>Возврат прочих остатков субсидий, субвенций и межбюджетных трансфертов, имеющих целевое значение, прошлых лет из бюджетов сельских поселений</t>
  </si>
  <si>
    <t>Приложение 3
к решению «О внесении изменений в бюджет
муниципального образования "Теньгинское сельское поселение"
на 2021 год и на плановый период 2022 и 2023 г.г."</t>
  </si>
  <si>
    <t>1219,00</t>
  </si>
  <si>
    <t>81,00</t>
  </si>
  <si>
    <t>368,00</t>
  </si>
  <si>
    <t>25,00</t>
  </si>
  <si>
    <t>Иные выплаты персоналу учреждений, за исключением фонда оплаты труда</t>
  </si>
  <si>
    <t>31,90</t>
  </si>
  <si>
    <t>105,80</t>
  </si>
  <si>
    <t>01201200Д0</t>
  </si>
  <si>
    <t>258,00</t>
  </si>
  <si>
    <t>0110300000</t>
  </si>
  <si>
    <t>30,00</t>
  </si>
  <si>
    <t>271,00</t>
  </si>
  <si>
    <t>131,20</t>
  </si>
  <si>
    <t>77,00</t>
  </si>
  <si>
    <t>39,50</t>
  </si>
  <si>
    <t>15,00</t>
  </si>
  <si>
    <t>10,00</t>
  </si>
  <si>
    <t>114,00</t>
  </si>
  <si>
    <t>376,00</t>
  </si>
  <si>
    <t>23,30</t>
  </si>
  <si>
    <t>Развитие культуры в рамках подпрограммы "Развитие социально-культурной сферы  в муниципальном образовании Теньгинское сельское поселение"</t>
  </si>
  <si>
    <t>01302S8500</t>
  </si>
  <si>
    <t>235,99</t>
  </si>
  <si>
    <t>427,01</t>
  </si>
  <si>
    <t>250,00</t>
  </si>
  <si>
    <t>180,00</t>
  </si>
  <si>
    <t>54,30</t>
  </si>
  <si>
    <t>75,70</t>
  </si>
  <si>
    <t>изменения (+,-)</t>
  </si>
  <si>
    <t>Сумма с учетом изменений</t>
  </si>
  <si>
    <t>Развитие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</si>
  <si>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013021S8500</t>
  </si>
  <si>
    <t xml:space="preserve">Приложение 1
к решению «О внесении изменений в бюджет 
муниципального образования "Теньгинское сельское поселение"
на 2021 год и на плановый период 2022 и 2023 г.г."
</t>
  </si>
  <si>
    <t>Приложение 2
к решению «О внесении изменений в бюджет 
муниципального образования "Теньгинское сельское поселение"
на 2021 год и на плановый 
период 2022 и 2023 г.г.»</t>
  </si>
  <si>
    <t>Приложение №4 к решению  "О внесении изменений в бюджет муниципального образования "Теньгинское сельское поселение" на 2021 год и на плановый период 2022 и 2023 г.г."</t>
  </si>
  <si>
    <t>Объем поступлений доходов в бюджет муниципального образования "Теньгинское сельское поселение" в 2021 году</t>
  </si>
  <si>
    <t>сумма 2021 год</t>
  </si>
  <si>
    <t>сумма на 2021 год</t>
  </si>
  <si>
    <t>1280</t>
  </si>
  <si>
    <t>Выборы и резерендумы</t>
  </si>
  <si>
    <t>НАЦИОНАЛЬНАЯ БЕЗОПАСНОСТЬ И ПРАВООХРАНИТЕЛЬНАЯ ДЕЯТЕЛЬНОСТЬ</t>
  </si>
  <si>
    <t>65,00</t>
  </si>
  <si>
    <t>40,00</t>
  </si>
  <si>
    <t>Повышение уровня пожарной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</si>
  <si>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0120200000</t>
  </si>
  <si>
    <t>0120300000</t>
  </si>
  <si>
    <t>70,00</t>
  </si>
  <si>
    <t>1170,00</t>
  </si>
  <si>
    <t>50,00</t>
  </si>
  <si>
    <t>1350,19</t>
  </si>
  <si>
    <t>845,81</t>
  </si>
  <si>
    <t>Выборы и референдумы</t>
  </si>
  <si>
    <t>99Г0916000</t>
  </si>
  <si>
    <t>880</t>
  </si>
  <si>
    <t>резервные средства местной администрации</t>
  </si>
  <si>
    <t>990000000</t>
  </si>
  <si>
    <t>Повышение уровня благосостояния населения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</si>
  <si>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Национальная безопасность и правоохранительная деятельность</t>
  </si>
  <si>
    <t>Мероприятия по обеспечению вакцинации населения в рамках подпрограммы «Устойчивое развитие систем жизнеобеспечения Теньгинского сельского поселения»</t>
  </si>
  <si>
    <t>Мероприятия по пожарной безопасности в рамках подпрограммы «Устойчивое развитие систем жизнеобеспечения Теньгинского сельского поселения»</t>
  </si>
  <si>
    <t xml:space="preserve">Физическая культура </t>
  </si>
  <si>
    <t>1101</t>
  </si>
  <si>
    <t>Развитие физической культуры в рамках подпрограммы "Развитие социально-культурной сферы  в муниципальном образовании Теньгинское сельское поселение"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</si>
</sst>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2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57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wrapText="1"/>
    </xf>
    <xf numFmtId="18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81" fontId="4" fillId="32" borderId="10" xfId="0" applyNumberFormat="1" applyFont="1" applyFill="1" applyBorder="1" applyAlignment="1">
      <alignment horizontal="center" wrapText="1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81" fontId="3" fillId="32" borderId="10" xfId="45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81" fontId="4" fillId="32" borderId="10" xfId="45" applyNumberFormat="1" applyFont="1" applyFill="1" applyBorder="1" applyAlignment="1">
      <alignment horizontal="center" wrapText="1"/>
    </xf>
    <xf numFmtId="0" fontId="3" fillId="32" borderId="10" xfId="45" applyNumberFormat="1" applyFont="1" applyFill="1" applyBorder="1" applyAlignment="1">
      <alignment horizontal="center" wrapText="1"/>
    </xf>
    <xf numFmtId="49" fontId="4" fillId="32" borderId="10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23" fillId="32" borderId="10" xfId="57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0" fontId="5" fillId="32" borderId="10" xfId="57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3" fillId="32" borderId="11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2" xfId="57" applyFont="1" applyFill="1" applyBorder="1" applyAlignment="1">
      <alignment horizontal="left" wrapText="1"/>
      <protection/>
    </xf>
    <xf numFmtId="0" fontId="23" fillId="32" borderId="10" xfId="57" applyFont="1" applyFill="1" applyBorder="1" applyAlignment="1">
      <alignment wrapText="1"/>
      <protection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5" applyNumberFormat="1" applyFont="1" applyFill="1" applyBorder="1" applyAlignment="1">
      <alignment horizontal="center"/>
    </xf>
    <xf numFmtId="2" fontId="3" fillId="32" borderId="10" xfId="45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49" fontId="4" fillId="32" borderId="10" xfId="56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5" applyNumberFormat="1" applyFont="1" applyFill="1" applyBorder="1" applyAlignment="1">
      <alignment horizontal="center" wrapText="1"/>
    </xf>
    <xf numFmtId="2" fontId="4" fillId="32" borderId="10" xfId="45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3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09" fontId="3" fillId="32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49" fontId="5" fillId="0" borderId="10" xfId="3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0" xfId="0" applyNumberFormat="1" applyFont="1" applyBorder="1" applyAlignment="1">
      <alignment horizontal="center" vertical="center"/>
    </xf>
    <xf numFmtId="204" fontId="23" fillId="0" borderId="10" xfId="73" applyNumberFormat="1" applyFont="1" applyBorder="1" applyAlignment="1">
      <alignment horizontal="center" vertical="center" wrapText="1"/>
    </xf>
    <xf numFmtId="204" fontId="3" fillId="0" borderId="10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04" fontId="3" fillId="0" borderId="15" xfId="73" applyNumberFormat="1" applyFont="1" applyBorder="1" applyAlignment="1">
      <alignment horizontal="center" vertical="center" wrapText="1"/>
    </xf>
    <xf numFmtId="2" fontId="3" fillId="32" borderId="15" xfId="0" applyNumberFormat="1" applyFont="1" applyFill="1" applyBorder="1" applyAlignment="1" quotePrefix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20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183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90" zoomScaleNormal="90"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10.00390625" style="0" customWidth="1"/>
    <col min="2" max="2" width="24.875" style="4" customWidth="1"/>
    <col min="3" max="3" width="53.50390625" style="9" customWidth="1"/>
    <col min="4" max="4" width="13.375" style="4" customWidth="1"/>
    <col min="5" max="5" width="10.375" style="4" customWidth="1"/>
    <col min="6" max="7" width="13.50390625" style="0" hidden="1" customWidth="1"/>
    <col min="8" max="8" width="26.75390625" style="0" customWidth="1"/>
  </cols>
  <sheetData>
    <row r="1" spans="1:8" s="2" customFormat="1" ht="23.25" customHeight="1">
      <c r="A1" s="26"/>
      <c r="B1" s="27"/>
      <c r="C1" s="67"/>
      <c r="D1" s="139"/>
      <c r="E1" s="195"/>
      <c r="F1" s="196"/>
      <c r="G1" s="196"/>
      <c r="H1" s="150"/>
    </row>
    <row r="2" spans="1:8" s="2" customFormat="1" ht="80.25" customHeight="1">
      <c r="A2" s="26"/>
      <c r="B2" s="27"/>
      <c r="C2" s="67"/>
      <c r="D2" s="200" t="s">
        <v>267</v>
      </c>
      <c r="E2" s="200"/>
      <c r="F2" s="200"/>
      <c r="G2" s="200"/>
      <c r="H2" s="200"/>
    </row>
    <row r="3" spans="1:8" s="15" customFormat="1" ht="37.5" customHeight="1">
      <c r="A3" s="197" t="s">
        <v>270</v>
      </c>
      <c r="B3" s="198"/>
      <c r="C3" s="198"/>
      <c r="D3" s="198"/>
      <c r="E3" s="198"/>
      <c r="F3" s="199"/>
      <c r="G3" s="199"/>
      <c r="H3" s="199"/>
    </row>
    <row r="4" spans="1:8" s="15" customFormat="1" ht="13.5" customHeight="1">
      <c r="A4" s="140"/>
      <c r="B4" s="137"/>
      <c r="C4" s="137"/>
      <c r="D4" s="137"/>
      <c r="E4" s="137"/>
      <c r="F4" s="138"/>
      <c r="G4" s="138"/>
      <c r="H4" s="192" t="s">
        <v>182</v>
      </c>
    </row>
    <row r="5" spans="1:8" s="15" customFormat="1" ht="62.25">
      <c r="A5" s="25" t="s">
        <v>16</v>
      </c>
      <c r="B5" s="25" t="s">
        <v>17</v>
      </c>
      <c r="C5" s="25" t="s">
        <v>15</v>
      </c>
      <c r="D5" s="25" t="s">
        <v>271</v>
      </c>
      <c r="E5" s="25" t="s">
        <v>190</v>
      </c>
      <c r="F5" s="115"/>
      <c r="G5" s="115"/>
      <c r="H5" s="25" t="s">
        <v>264</v>
      </c>
    </row>
    <row r="6" spans="1:8" s="3" customFormat="1" ht="15">
      <c r="A6" s="13">
        <v>1</v>
      </c>
      <c r="B6" s="13">
        <v>2</v>
      </c>
      <c r="C6" s="13">
        <v>3</v>
      </c>
      <c r="D6" s="13"/>
      <c r="E6" s="13">
        <v>4</v>
      </c>
      <c r="F6" s="116"/>
      <c r="G6" s="116"/>
      <c r="H6" s="13">
        <v>5</v>
      </c>
    </row>
    <row r="7" spans="1:8" s="15" customFormat="1" ht="18">
      <c r="A7" s="91" t="s">
        <v>63</v>
      </c>
      <c r="B7" s="92">
        <v>85000000000000000</v>
      </c>
      <c r="C7" s="93" t="s">
        <v>97</v>
      </c>
      <c r="D7" s="147">
        <f>D8+D32</f>
        <v>7283.879999999999</v>
      </c>
      <c r="E7" s="94">
        <f>E8+E32</f>
        <v>249.04825</v>
      </c>
      <c r="F7" s="115"/>
      <c r="G7" s="115"/>
      <c r="H7" s="94">
        <f>H8+H27</f>
        <v>7532.928249999999</v>
      </c>
    </row>
    <row r="8" spans="1:8" s="15" customFormat="1" ht="18">
      <c r="A8" s="91" t="s">
        <v>63</v>
      </c>
      <c r="B8" s="92">
        <v>10000000000000000</v>
      </c>
      <c r="C8" s="93" t="s">
        <v>18</v>
      </c>
      <c r="D8" s="147">
        <f>D9+D30</f>
        <v>1463.1</v>
      </c>
      <c r="E8" s="147">
        <f>E9+E30</f>
        <v>0</v>
      </c>
      <c r="F8" s="115"/>
      <c r="G8" s="115"/>
      <c r="H8" s="147">
        <f>H9+H30</f>
        <v>1463.1</v>
      </c>
    </row>
    <row r="9" spans="1:8" s="15" customFormat="1" ht="18">
      <c r="A9" s="91" t="s">
        <v>63</v>
      </c>
      <c r="B9" s="92">
        <v>10100000000000000</v>
      </c>
      <c r="C9" s="93" t="s">
        <v>200</v>
      </c>
      <c r="D9" s="147">
        <f>D10+D13+D16+D24</f>
        <v>1461</v>
      </c>
      <c r="E9" s="147">
        <f>E10+E13+E16+E24</f>
        <v>0</v>
      </c>
      <c r="F9" s="115"/>
      <c r="G9" s="115"/>
      <c r="H9" s="147">
        <f>H10+H13+H16+H24</f>
        <v>1461</v>
      </c>
    </row>
    <row r="10" spans="1:8" s="16" customFormat="1" ht="17.25">
      <c r="A10" s="95" t="s">
        <v>63</v>
      </c>
      <c r="B10" s="92">
        <v>10102000010000100</v>
      </c>
      <c r="C10" s="93" t="s">
        <v>19</v>
      </c>
      <c r="D10" s="147">
        <v>181</v>
      </c>
      <c r="E10" s="94">
        <f>E11</f>
        <v>0</v>
      </c>
      <c r="F10" s="117"/>
      <c r="G10" s="117"/>
      <c r="H10" s="94">
        <f>SUM(H11:H12)</f>
        <v>181</v>
      </c>
    </row>
    <row r="11" spans="1:8" s="15" customFormat="1" ht="102" customHeight="1">
      <c r="A11" s="30" t="s">
        <v>64</v>
      </c>
      <c r="B11" s="35">
        <v>10102010010000100</v>
      </c>
      <c r="C11" s="33" t="s">
        <v>98</v>
      </c>
      <c r="D11" s="31">
        <v>181</v>
      </c>
      <c r="E11" s="31">
        <f>H11-D11</f>
        <v>0</v>
      </c>
      <c r="F11" s="115"/>
      <c r="G11" s="115"/>
      <c r="H11" s="31">
        <v>181</v>
      </c>
    </row>
    <row r="12" spans="1:8" s="15" customFormat="1" ht="148.5" customHeight="1" hidden="1">
      <c r="A12" s="30" t="s">
        <v>64</v>
      </c>
      <c r="B12" s="35">
        <v>10102020010000100</v>
      </c>
      <c r="C12" s="33" t="s">
        <v>99</v>
      </c>
      <c r="D12" s="31"/>
      <c r="E12" s="31"/>
      <c r="F12" s="115"/>
      <c r="G12" s="115"/>
      <c r="H12" s="31"/>
    </row>
    <row r="13" spans="1:8" s="15" customFormat="1" ht="22.5" customHeight="1">
      <c r="A13" s="95" t="s">
        <v>63</v>
      </c>
      <c r="B13" s="92">
        <v>10500000000000000</v>
      </c>
      <c r="C13" s="93" t="s">
        <v>100</v>
      </c>
      <c r="D13" s="147">
        <f>D14</f>
        <v>79.8</v>
      </c>
      <c r="E13" s="94">
        <f>E14</f>
        <v>0</v>
      </c>
      <c r="F13" s="115"/>
      <c r="G13" s="115"/>
      <c r="H13" s="94">
        <f>H14</f>
        <v>79.8</v>
      </c>
    </row>
    <row r="14" spans="1:8" s="15" customFormat="1" ht="18.75" customHeight="1">
      <c r="A14" s="30" t="s">
        <v>63</v>
      </c>
      <c r="B14" s="34">
        <v>10503000010000100</v>
      </c>
      <c r="C14" s="32" t="s">
        <v>20</v>
      </c>
      <c r="D14" s="148">
        <f>D15</f>
        <v>79.8</v>
      </c>
      <c r="E14" s="31">
        <f>E15</f>
        <v>0</v>
      </c>
      <c r="F14" s="115"/>
      <c r="G14" s="115"/>
      <c r="H14" s="31">
        <f>H15</f>
        <v>79.8</v>
      </c>
    </row>
    <row r="15" spans="1:8" s="15" customFormat="1" ht="20.25" customHeight="1">
      <c r="A15" s="30" t="s">
        <v>64</v>
      </c>
      <c r="B15" s="35">
        <v>10503010010000100</v>
      </c>
      <c r="C15" s="33" t="s">
        <v>20</v>
      </c>
      <c r="D15" s="31">
        <v>79.8</v>
      </c>
      <c r="E15" s="31">
        <f>H15-D15</f>
        <v>0</v>
      </c>
      <c r="F15" s="115"/>
      <c r="G15" s="115"/>
      <c r="H15" s="31">
        <v>79.8</v>
      </c>
    </row>
    <row r="16" spans="1:8" s="15" customFormat="1" ht="24.75" customHeight="1">
      <c r="A16" s="95" t="s">
        <v>63</v>
      </c>
      <c r="B16" s="92">
        <v>10600000000000000</v>
      </c>
      <c r="C16" s="93" t="s">
        <v>90</v>
      </c>
      <c r="D16" s="147">
        <f>D17+D19</f>
        <v>1195</v>
      </c>
      <c r="E16" s="94">
        <f>E17+E19</f>
        <v>0</v>
      </c>
      <c r="F16" s="115"/>
      <c r="G16" s="115"/>
      <c r="H16" s="94">
        <f>H17+H19</f>
        <v>1195</v>
      </c>
    </row>
    <row r="17" spans="1:8" s="16" customFormat="1" ht="16.5" customHeight="1">
      <c r="A17" s="95" t="s">
        <v>63</v>
      </c>
      <c r="B17" s="92">
        <v>10601000000000100</v>
      </c>
      <c r="C17" s="93" t="s">
        <v>91</v>
      </c>
      <c r="D17" s="147">
        <f>D18</f>
        <v>171</v>
      </c>
      <c r="E17" s="96">
        <f>E18</f>
        <v>0</v>
      </c>
      <c r="F17" s="117"/>
      <c r="G17" s="117"/>
      <c r="H17" s="96">
        <f>H18</f>
        <v>171</v>
      </c>
    </row>
    <row r="18" spans="1:8" s="15" customFormat="1" ht="50.25" customHeight="1">
      <c r="A18" s="30" t="s">
        <v>64</v>
      </c>
      <c r="B18" s="35">
        <v>10601030100000100</v>
      </c>
      <c r="C18" s="33" t="s">
        <v>92</v>
      </c>
      <c r="D18" s="31">
        <v>171</v>
      </c>
      <c r="E18" s="31">
        <f>H18-D18</f>
        <v>0</v>
      </c>
      <c r="F18" s="115"/>
      <c r="G18" s="115"/>
      <c r="H18" s="31">
        <v>171</v>
      </c>
    </row>
    <row r="19" spans="1:8" s="15" customFormat="1" ht="16.5" customHeight="1">
      <c r="A19" s="95" t="s">
        <v>63</v>
      </c>
      <c r="B19" s="92">
        <v>10606000000000100</v>
      </c>
      <c r="C19" s="97" t="s">
        <v>93</v>
      </c>
      <c r="D19" s="94">
        <f>D20+D22</f>
        <v>1024</v>
      </c>
      <c r="E19" s="94">
        <f>E20+E22</f>
        <v>0</v>
      </c>
      <c r="F19" s="115"/>
      <c r="G19" s="115"/>
      <c r="H19" s="94">
        <f>H20+H22</f>
        <v>1024</v>
      </c>
    </row>
    <row r="20" spans="1:8" s="15" customFormat="1" ht="22.5" customHeight="1">
      <c r="A20" s="95" t="s">
        <v>63</v>
      </c>
      <c r="B20" s="92">
        <v>10606030000000100</v>
      </c>
      <c r="C20" s="93" t="s">
        <v>94</v>
      </c>
      <c r="D20" s="147">
        <f>D21</f>
        <v>798</v>
      </c>
      <c r="E20" s="96">
        <f>E21</f>
        <v>0</v>
      </c>
      <c r="F20" s="115"/>
      <c r="G20" s="115"/>
      <c r="H20" s="96">
        <f>H21</f>
        <v>798</v>
      </c>
    </row>
    <row r="21" spans="1:8" s="15" customFormat="1" ht="46.5">
      <c r="A21" s="30" t="s">
        <v>64</v>
      </c>
      <c r="B21" s="35">
        <v>10606033100000100</v>
      </c>
      <c r="C21" s="33" t="s">
        <v>228</v>
      </c>
      <c r="D21" s="31">
        <v>798</v>
      </c>
      <c r="E21" s="36">
        <f>H21-D21</f>
        <v>0</v>
      </c>
      <c r="F21" s="115"/>
      <c r="G21" s="115"/>
      <c r="H21" s="36">
        <v>798</v>
      </c>
    </row>
    <row r="22" spans="1:8" s="16" customFormat="1" ht="17.25">
      <c r="A22" s="95" t="s">
        <v>63</v>
      </c>
      <c r="B22" s="92">
        <v>10606040000000100</v>
      </c>
      <c r="C22" s="93" t="s">
        <v>95</v>
      </c>
      <c r="D22" s="147">
        <f>D23</f>
        <v>226</v>
      </c>
      <c r="E22" s="96">
        <f>E23</f>
        <v>0</v>
      </c>
      <c r="F22" s="117"/>
      <c r="G22" s="117"/>
      <c r="H22" s="96">
        <f>H23</f>
        <v>226</v>
      </c>
    </row>
    <row r="23" spans="1:8" s="16" customFormat="1" ht="46.5">
      <c r="A23" s="30" t="s">
        <v>64</v>
      </c>
      <c r="B23" s="35">
        <v>10606043100000100</v>
      </c>
      <c r="C23" s="33" t="s">
        <v>96</v>
      </c>
      <c r="D23" s="31">
        <v>226</v>
      </c>
      <c r="E23" s="31">
        <f>H23-D23</f>
        <v>0</v>
      </c>
      <c r="F23" s="117"/>
      <c r="G23" s="117"/>
      <c r="H23" s="31">
        <v>226</v>
      </c>
    </row>
    <row r="24" spans="1:8" s="16" customFormat="1" ht="17.25">
      <c r="A24" s="95" t="s">
        <v>63</v>
      </c>
      <c r="B24" s="92">
        <v>10800000000000000</v>
      </c>
      <c r="C24" s="93" t="s">
        <v>101</v>
      </c>
      <c r="D24" s="147">
        <f>D28</f>
        <v>5.2</v>
      </c>
      <c r="E24" s="96">
        <f>H24-D24</f>
        <v>0</v>
      </c>
      <c r="F24" s="117"/>
      <c r="G24" s="117"/>
      <c r="H24" s="96">
        <f>H28</f>
        <v>5.2</v>
      </c>
    </row>
    <row r="25" spans="1:8" s="16" customFormat="1" ht="62.25" hidden="1">
      <c r="A25" s="30" t="s">
        <v>63</v>
      </c>
      <c r="B25" s="34">
        <v>10804000010000100</v>
      </c>
      <c r="C25" s="32" t="s">
        <v>102</v>
      </c>
      <c r="D25" s="148"/>
      <c r="E25" s="36">
        <f>E26</f>
        <v>0</v>
      </c>
      <c r="F25" s="117"/>
      <c r="G25" s="117"/>
      <c r="H25" s="36">
        <f>H26</f>
        <v>0</v>
      </c>
    </row>
    <row r="26" spans="1:8" s="15" customFormat="1" ht="93" hidden="1">
      <c r="A26" s="30" t="s">
        <v>65</v>
      </c>
      <c r="B26" s="35">
        <v>10804020010000100</v>
      </c>
      <c r="C26" s="33" t="s">
        <v>103</v>
      </c>
      <c r="D26" s="31"/>
      <c r="E26" s="31">
        <v>0</v>
      </c>
      <c r="F26" s="115"/>
      <c r="G26" s="115"/>
      <c r="H26" s="31">
        <v>0</v>
      </c>
    </row>
    <row r="27" spans="1:8" s="16" customFormat="1" ht="99.75" customHeight="1" hidden="1">
      <c r="A27" s="95" t="s">
        <v>63</v>
      </c>
      <c r="B27" s="92" t="s">
        <v>151</v>
      </c>
      <c r="C27" s="93" t="s">
        <v>0</v>
      </c>
      <c r="D27" s="147"/>
      <c r="E27" s="94">
        <f>E32</f>
        <v>249.04825</v>
      </c>
      <c r="F27" s="117"/>
      <c r="G27" s="117"/>
      <c r="H27" s="94">
        <f>H32</f>
        <v>6069.82825</v>
      </c>
    </row>
    <row r="28" spans="1:8" s="16" customFormat="1" ht="31.5" customHeight="1">
      <c r="A28" s="30" t="s">
        <v>65</v>
      </c>
      <c r="B28" s="34">
        <v>10804020011000100</v>
      </c>
      <c r="C28" s="32" t="s">
        <v>181</v>
      </c>
      <c r="D28" s="148">
        <v>5.2</v>
      </c>
      <c r="E28" s="31">
        <f>H28-D28</f>
        <v>0</v>
      </c>
      <c r="F28" s="115"/>
      <c r="G28" s="115"/>
      <c r="H28" s="31">
        <v>5.2</v>
      </c>
    </row>
    <row r="29" spans="1:8" s="16" customFormat="1" ht="21" customHeight="1">
      <c r="A29" s="95" t="s">
        <v>63</v>
      </c>
      <c r="B29" s="92">
        <v>11100000000000000</v>
      </c>
      <c r="C29" s="93" t="s">
        <v>201</v>
      </c>
      <c r="D29" s="147">
        <f>D30</f>
        <v>2.1</v>
      </c>
      <c r="E29" s="94">
        <f>E30</f>
        <v>0</v>
      </c>
      <c r="F29" s="117"/>
      <c r="G29" s="117"/>
      <c r="H29" s="94">
        <f>H30</f>
        <v>2.1</v>
      </c>
    </row>
    <row r="30" spans="1:8" s="16" customFormat="1" ht="50.25" customHeight="1">
      <c r="A30" s="95" t="s">
        <v>63</v>
      </c>
      <c r="B30" s="92">
        <v>11105000000000000</v>
      </c>
      <c r="C30" s="93" t="s">
        <v>159</v>
      </c>
      <c r="D30" s="147">
        <f>D31</f>
        <v>2.1</v>
      </c>
      <c r="E30" s="94">
        <f>E31</f>
        <v>0</v>
      </c>
      <c r="F30" s="117"/>
      <c r="G30" s="117"/>
      <c r="H30" s="94">
        <f>H31</f>
        <v>2.1</v>
      </c>
    </row>
    <row r="31" spans="1:8" s="16" customFormat="1" ht="99.75" customHeight="1">
      <c r="A31" s="30" t="s">
        <v>65</v>
      </c>
      <c r="B31" s="157" t="s">
        <v>203</v>
      </c>
      <c r="C31" s="156" t="s">
        <v>202</v>
      </c>
      <c r="D31" s="148">
        <v>2.1</v>
      </c>
      <c r="E31" s="31">
        <f>H31-D31</f>
        <v>0</v>
      </c>
      <c r="F31" s="115"/>
      <c r="G31" s="115"/>
      <c r="H31" s="31">
        <v>2.1</v>
      </c>
    </row>
    <row r="32" spans="1:8" s="15" customFormat="1" ht="53.25" customHeight="1">
      <c r="A32" s="95" t="s">
        <v>63</v>
      </c>
      <c r="B32" s="92" t="s">
        <v>152</v>
      </c>
      <c r="C32" s="93" t="s">
        <v>104</v>
      </c>
      <c r="D32" s="147">
        <f>D33+D36+D47+D49+D52</f>
        <v>5820.78</v>
      </c>
      <c r="E32" s="96">
        <f>E33+E36+E47+E49</f>
        <v>249.04825</v>
      </c>
      <c r="F32" s="115"/>
      <c r="G32" s="115"/>
      <c r="H32" s="96">
        <f>H33+H36+H47+H49+H52</f>
        <v>6069.82825</v>
      </c>
    </row>
    <row r="33" spans="1:8" s="15" customFormat="1" ht="32.25" customHeight="1">
      <c r="A33" s="95" t="s">
        <v>63</v>
      </c>
      <c r="B33" s="92" t="s">
        <v>180</v>
      </c>
      <c r="C33" s="93" t="s">
        <v>153</v>
      </c>
      <c r="D33" s="147">
        <f>D34</f>
        <v>2980.34</v>
      </c>
      <c r="E33" s="96">
        <f>E34</f>
        <v>0</v>
      </c>
      <c r="F33" s="115"/>
      <c r="G33" s="115"/>
      <c r="H33" s="96">
        <f>H34</f>
        <v>2980.34</v>
      </c>
    </row>
    <row r="34" spans="1:8" s="15" customFormat="1" ht="34.5" customHeight="1">
      <c r="A34" s="30" t="s">
        <v>63</v>
      </c>
      <c r="B34" s="34" t="s">
        <v>179</v>
      </c>
      <c r="C34" s="32" t="s">
        <v>105</v>
      </c>
      <c r="D34" s="148">
        <f>D35</f>
        <v>2980.34</v>
      </c>
      <c r="E34" s="31">
        <f>E35</f>
        <v>0</v>
      </c>
      <c r="F34" s="115"/>
      <c r="G34" s="115"/>
      <c r="H34" s="31">
        <f>H35</f>
        <v>2980.34</v>
      </c>
    </row>
    <row r="35" spans="1:8" s="16" customFormat="1" ht="50.25" customHeight="1">
      <c r="A35" s="30" t="s">
        <v>65</v>
      </c>
      <c r="B35" s="34" t="s">
        <v>175</v>
      </c>
      <c r="C35" s="32" t="s">
        <v>204</v>
      </c>
      <c r="D35" s="148">
        <v>2980.34</v>
      </c>
      <c r="E35" s="31">
        <f>H35-D35</f>
        <v>0</v>
      </c>
      <c r="F35" s="117"/>
      <c r="G35" s="117"/>
      <c r="H35" s="31">
        <v>2980.34</v>
      </c>
    </row>
    <row r="36" spans="1:8" s="16" customFormat="1" ht="53.25" customHeight="1">
      <c r="A36" s="95" t="s">
        <v>63</v>
      </c>
      <c r="B36" s="98" t="s">
        <v>178</v>
      </c>
      <c r="C36" s="97" t="s">
        <v>106</v>
      </c>
      <c r="D36" s="94">
        <f>D37</f>
        <v>137.7</v>
      </c>
      <c r="E36" s="94">
        <f>E37</f>
        <v>0</v>
      </c>
      <c r="F36" s="117"/>
      <c r="G36" s="117"/>
      <c r="H36" s="94">
        <f>H37</f>
        <v>137.7</v>
      </c>
    </row>
    <row r="37" spans="1:8" s="16" customFormat="1" ht="48.75" customHeight="1">
      <c r="A37" s="30" t="s">
        <v>65</v>
      </c>
      <c r="B37" s="34" t="s">
        <v>176</v>
      </c>
      <c r="C37" s="32" t="s">
        <v>107</v>
      </c>
      <c r="D37" s="148">
        <v>137.7</v>
      </c>
      <c r="E37" s="36">
        <f>H37-D37</f>
        <v>0</v>
      </c>
      <c r="F37" s="117"/>
      <c r="G37" s="117"/>
      <c r="H37" s="36">
        <v>137.7</v>
      </c>
    </row>
    <row r="38" spans="1:5" s="15" customFormat="1" ht="78" hidden="1">
      <c r="A38" s="111" t="s">
        <v>63</v>
      </c>
      <c r="B38" s="112">
        <v>20204014000000100</v>
      </c>
      <c r="C38" s="113" t="s">
        <v>108</v>
      </c>
      <c r="D38" s="143"/>
      <c r="E38" s="114">
        <f>E39</f>
        <v>0</v>
      </c>
    </row>
    <row r="39" spans="1:5" s="14" customFormat="1" ht="39.75" customHeight="1" hidden="1">
      <c r="A39" s="30" t="s">
        <v>65</v>
      </c>
      <c r="B39" s="35">
        <v>20204014100000100</v>
      </c>
      <c r="C39" s="33" t="s">
        <v>109</v>
      </c>
      <c r="D39" s="142"/>
      <c r="E39" s="31"/>
    </row>
    <row r="40" spans="1:5" s="14" customFormat="1" ht="33" customHeight="1" hidden="1">
      <c r="A40" s="30" t="s">
        <v>63</v>
      </c>
      <c r="B40" s="34">
        <v>21900000000000000</v>
      </c>
      <c r="C40" s="32" t="s">
        <v>110</v>
      </c>
      <c r="D40" s="141"/>
      <c r="E40" s="31">
        <f>E41</f>
        <v>0</v>
      </c>
    </row>
    <row r="41" spans="1:5" s="14" customFormat="1" ht="62.25" hidden="1">
      <c r="A41" s="30" t="s">
        <v>65</v>
      </c>
      <c r="B41" s="35">
        <v>21905000100000100</v>
      </c>
      <c r="C41" s="33" t="s">
        <v>111</v>
      </c>
      <c r="D41" s="142"/>
      <c r="E41" s="31"/>
    </row>
    <row r="42" spans="1:5" ht="12.75" customHeight="1" hidden="1">
      <c r="A42" s="26" t="s">
        <v>21</v>
      </c>
      <c r="B42" s="27"/>
      <c r="C42" s="28"/>
      <c r="D42" s="27"/>
      <c r="E42" s="27"/>
    </row>
    <row r="43" spans="1:5" ht="12.75" customHeight="1" hidden="1">
      <c r="A43" s="194"/>
      <c r="B43" s="194"/>
      <c r="C43" s="194"/>
      <c r="D43" s="194"/>
      <c r="E43" s="194"/>
    </row>
    <row r="44" spans="1:5" ht="12.75" customHeight="1" hidden="1">
      <c r="A44" s="193"/>
      <c r="B44" s="193"/>
      <c r="C44" s="193"/>
      <c r="D44" s="144"/>
      <c r="E44" s="29"/>
    </row>
    <row r="45" spans="1:5" ht="17.25" hidden="1">
      <c r="A45" s="18"/>
      <c r="B45" s="19"/>
      <c r="C45" s="19"/>
      <c r="D45" s="145"/>
      <c r="E45" s="17"/>
    </row>
    <row r="46" spans="1:5" ht="26.25" customHeight="1" hidden="1">
      <c r="A46" s="6"/>
      <c r="B46" s="8"/>
      <c r="C46" s="7"/>
      <c r="D46" s="146"/>
      <c r="E46" s="5"/>
    </row>
    <row r="47" spans="1:8" ht="18.75" customHeight="1">
      <c r="A47" s="95" t="s">
        <v>65</v>
      </c>
      <c r="B47" s="98" t="s">
        <v>213</v>
      </c>
      <c r="C47" s="97" t="s">
        <v>218</v>
      </c>
      <c r="D47" s="94">
        <f>D48</f>
        <v>2217.8</v>
      </c>
      <c r="E47" s="94">
        <f>E48</f>
        <v>0</v>
      </c>
      <c r="F47" s="117"/>
      <c r="G47" s="117"/>
      <c r="H47" s="94">
        <f>H48</f>
        <v>2217.8</v>
      </c>
    </row>
    <row r="48" spans="1:8" ht="78">
      <c r="A48" s="30" t="s">
        <v>65</v>
      </c>
      <c r="B48" s="165" t="s">
        <v>213</v>
      </c>
      <c r="C48" s="32" t="s">
        <v>217</v>
      </c>
      <c r="D48" s="148">
        <v>2217.8</v>
      </c>
      <c r="E48" s="36">
        <f>H48-D48</f>
        <v>0</v>
      </c>
      <c r="F48" s="117"/>
      <c r="G48" s="117"/>
      <c r="H48" s="36">
        <v>2217.8</v>
      </c>
    </row>
    <row r="49" spans="1:8" ht="15">
      <c r="A49" s="160" t="s">
        <v>63</v>
      </c>
      <c r="B49" s="25" t="s">
        <v>215</v>
      </c>
      <c r="C49" s="161" t="s">
        <v>216</v>
      </c>
      <c r="D49" s="168">
        <f>D50+D51</f>
        <v>658</v>
      </c>
      <c r="E49" s="96">
        <f>E50+E51</f>
        <v>249.04825</v>
      </c>
      <c r="F49" s="162">
        <f>F50</f>
        <v>320.04825</v>
      </c>
      <c r="H49" s="167">
        <f>E49+D49</f>
        <v>907.04825</v>
      </c>
    </row>
    <row r="50" spans="1:8" ht="84" customHeight="1">
      <c r="A50" s="163" t="s">
        <v>65</v>
      </c>
      <c r="B50" s="25" t="s">
        <v>189</v>
      </c>
      <c r="C50" s="164" t="s">
        <v>109</v>
      </c>
      <c r="D50" s="169">
        <v>258</v>
      </c>
      <c r="E50" s="36">
        <v>62.04825</v>
      </c>
      <c r="F50" s="162">
        <f>D50+E50</f>
        <v>320.04825</v>
      </c>
      <c r="H50" s="41">
        <f>E50+D50</f>
        <v>320.04825</v>
      </c>
    </row>
    <row r="51" spans="1:8" ht="62.25">
      <c r="A51" s="172" t="s">
        <v>65</v>
      </c>
      <c r="B51" s="173" t="s">
        <v>177</v>
      </c>
      <c r="C51" s="174" t="s">
        <v>154</v>
      </c>
      <c r="D51" s="175">
        <v>400</v>
      </c>
      <c r="E51" s="176">
        <v>187</v>
      </c>
      <c r="F51" s="177">
        <v>400</v>
      </c>
      <c r="G51" s="166"/>
      <c r="H51" s="178">
        <f>E51+D51</f>
        <v>587</v>
      </c>
    </row>
    <row r="52" spans="1:8" ht="62.25">
      <c r="A52" s="179">
        <v>801</v>
      </c>
      <c r="B52" s="13" t="s">
        <v>214</v>
      </c>
      <c r="C52" s="191" t="s">
        <v>233</v>
      </c>
      <c r="D52" s="180">
        <v>-173.06</v>
      </c>
      <c r="E52" s="180">
        <v>0</v>
      </c>
      <c r="F52" s="179"/>
      <c r="G52" s="179"/>
      <c r="H52" s="179">
        <v>-173.06</v>
      </c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60" r:id="rId1"/>
  <rowBreaks count="2" manualBreakCount="2">
    <brk id="24" max="7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90" zoomScaleSheetLayoutView="100" zoomScalePageLayoutView="0" workbookViewId="0" topLeftCell="A14">
      <selection activeCell="D27" sqref="D27"/>
    </sheetView>
  </sheetViews>
  <sheetFormatPr defaultColWidth="9.125" defaultRowHeight="12.75"/>
  <cols>
    <col min="1" max="1" width="66.50390625" style="37" customWidth="1"/>
    <col min="2" max="2" width="12.125" style="38" customWidth="1"/>
    <col min="3" max="3" width="12.625" style="38" customWidth="1"/>
    <col min="4" max="4" width="14.50390625" style="3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43"/>
      <c r="C1" s="43"/>
      <c r="D1" s="203"/>
      <c r="E1" s="204"/>
    </row>
    <row r="2" spans="2:5" ht="111" customHeight="1">
      <c r="B2" s="43"/>
      <c r="C2" s="205" t="s">
        <v>268</v>
      </c>
      <c r="D2" s="205"/>
      <c r="E2" s="205"/>
    </row>
    <row r="3" spans="1:4" ht="57" customHeight="1">
      <c r="A3" s="201" t="s">
        <v>194</v>
      </c>
      <c r="B3" s="202"/>
      <c r="C3" s="202"/>
      <c r="D3" s="202"/>
    </row>
    <row r="4" spans="1:5" s="10" customFormat="1" ht="19.5" customHeight="1">
      <c r="A4" s="11"/>
      <c r="B4" s="12"/>
      <c r="C4" s="12"/>
      <c r="D4" s="39"/>
      <c r="E4" s="119" t="s">
        <v>56</v>
      </c>
    </row>
    <row r="5" spans="1:5" s="10" customFormat="1" ht="46.5" customHeight="1">
      <c r="A5" s="13" t="s">
        <v>32</v>
      </c>
      <c r="B5" s="13" t="s">
        <v>57</v>
      </c>
      <c r="C5" s="13" t="s">
        <v>272</v>
      </c>
      <c r="D5" s="13" t="s">
        <v>183</v>
      </c>
      <c r="E5" s="13" t="s">
        <v>264</v>
      </c>
    </row>
    <row r="6" spans="1:5" s="10" customFormat="1" ht="15">
      <c r="A6" s="13">
        <v>1</v>
      </c>
      <c r="B6" s="20">
        <v>2</v>
      </c>
      <c r="C6" s="20"/>
      <c r="D6" s="13">
        <v>3</v>
      </c>
      <c r="E6" s="13">
        <v>4</v>
      </c>
    </row>
    <row r="7" spans="1:5" ht="15">
      <c r="A7" s="99" t="s">
        <v>31</v>
      </c>
      <c r="B7" s="100" t="s">
        <v>38</v>
      </c>
      <c r="C7" s="151">
        <f>C8+C9+C12+C10</f>
        <v>2259</v>
      </c>
      <c r="D7" s="101">
        <f>D11</f>
        <v>229</v>
      </c>
      <c r="E7" s="101">
        <f>E8+E9+E12+E11</f>
        <v>2488</v>
      </c>
    </row>
    <row r="8" spans="1:5" ht="40.5" customHeight="1">
      <c r="A8" s="40" t="s">
        <v>137</v>
      </c>
      <c r="B8" s="22" t="s">
        <v>89</v>
      </c>
      <c r="C8" s="22" t="s">
        <v>229</v>
      </c>
      <c r="D8" s="41">
        <f>E8-C8</f>
        <v>0</v>
      </c>
      <c r="E8" s="41">
        <v>490</v>
      </c>
    </row>
    <row r="9" spans="1:5" ht="57" customHeight="1">
      <c r="A9" s="40" t="s">
        <v>30</v>
      </c>
      <c r="B9" s="22" t="s">
        <v>39</v>
      </c>
      <c r="C9" s="22" t="s">
        <v>230</v>
      </c>
      <c r="D9" s="41">
        <f>E9-C9</f>
        <v>0</v>
      </c>
      <c r="E9" s="41">
        <v>1768</v>
      </c>
    </row>
    <row r="10" spans="1:5" ht="22.5" customHeight="1" hidden="1">
      <c r="A10" s="153" t="s">
        <v>198</v>
      </c>
      <c r="B10" s="22" t="s">
        <v>195</v>
      </c>
      <c r="C10" s="22" t="s">
        <v>232</v>
      </c>
      <c r="D10" s="41">
        <f>E10-C10</f>
        <v>0</v>
      </c>
      <c r="E10" s="41">
        <v>0</v>
      </c>
    </row>
    <row r="11" spans="1:5" ht="13.5" customHeight="1">
      <c r="A11" s="153" t="s">
        <v>274</v>
      </c>
      <c r="B11" s="22" t="s">
        <v>195</v>
      </c>
      <c r="C11" s="22" t="s">
        <v>184</v>
      </c>
      <c r="D11" s="41">
        <v>229</v>
      </c>
      <c r="E11" s="41">
        <v>229</v>
      </c>
    </row>
    <row r="12" spans="1:5" ht="15">
      <c r="A12" s="99" t="s">
        <v>29</v>
      </c>
      <c r="B12" s="100" t="s">
        <v>40</v>
      </c>
      <c r="C12" s="100" t="s">
        <v>191</v>
      </c>
      <c r="D12" s="101">
        <v>0</v>
      </c>
      <c r="E12" s="101">
        <v>1</v>
      </c>
    </row>
    <row r="13" spans="1:5" ht="15">
      <c r="A13" s="99" t="s">
        <v>28</v>
      </c>
      <c r="B13" s="100" t="s">
        <v>41</v>
      </c>
      <c r="C13" s="151" t="str">
        <f>C14</f>
        <v>137,70</v>
      </c>
      <c r="D13" s="101">
        <f>D14</f>
        <v>0</v>
      </c>
      <c r="E13" s="101">
        <f>E14</f>
        <v>137.7</v>
      </c>
    </row>
    <row r="14" spans="1:5" ht="15">
      <c r="A14" s="40" t="s">
        <v>42</v>
      </c>
      <c r="B14" s="22" t="s">
        <v>43</v>
      </c>
      <c r="C14" s="22" t="s">
        <v>231</v>
      </c>
      <c r="D14" s="41">
        <f>E14-C14</f>
        <v>0</v>
      </c>
      <c r="E14" s="41">
        <v>137.7</v>
      </c>
    </row>
    <row r="15" spans="1:5" ht="30.75">
      <c r="A15" s="154" t="s">
        <v>275</v>
      </c>
      <c r="B15" s="100" t="s">
        <v>199</v>
      </c>
      <c r="C15" s="151">
        <f>SUM(C16+C17)</f>
        <v>0</v>
      </c>
      <c r="D15" s="151">
        <f>SUM(D16+D17)</f>
        <v>26</v>
      </c>
      <c r="E15" s="151">
        <f>SUM(E16+E17)</f>
        <v>26</v>
      </c>
    </row>
    <row r="16" spans="1:5" ht="30.75">
      <c r="A16" s="155" t="s">
        <v>219</v>
      </c>
      <c r="B16" s="22" t="s">
        <v>196</v>
      </c>
      <c r="C16" s="22" t="s">
        <v>184</v>
      </c>
      <c r="D16" s="41">
        <v>2</v>
      </c>
      <c r="E16" s="41">
        <f>D16+C16</f>
        <v>2</v>
      </c>
    </row>
    <row r="17" spans="1:5" ht="30.75">
      <c r="A17" s="155" t="s">
        <v>220</v>
      </c>
      <c r="B17" s="22" t="s">
        <v>197</v>
      </c>
      <c r="C17" s="22" t="s">
        <v>184</v>
      </c>
      <c r="D17" s="41">
        <v>24</v>
      </c>
      <c r="E17" s="41">
        <f>D17+C17</f>
        <v>24</v>
      </c>
    </row>
    <row r="18" spans="1:5" ht="15">
      <c r="A18" s="99" t="s">
        <v>78</v>
      </c>
      <c r="B18" s="100" t="s">
        <v>85</v>
      </c>
      <c r="C18" s="151">
        <f>C19+C20</f>
        <v>299</v>
      </c>
      <c r="D18" s="101">
        <f>D19+D20</f>
        <v>0</v>
      </c>
      <c r="E18" s="101">
        <f>E19+E20</f>
        <v>299</v>
      </c>
    </row>
    <row r="19" spans="1:5" ht="15">
      <c r="A19" s="40" t="s">
        <v>221</v>
      </c>
      <c r="B19" s="22" t="s">
        <v>222</v>
      </c>
      <c r="C19" s="152">
        <v>258</v>
      </c>
      <c r="D19" s="41">
        <v>0</v>
      </c>
      <c r="E19" s="41">
        <v>258</v>
      </c>
    </row>
    <row r="20" spans="1:5" ht="15">
      <c r="A20" s="40" t="s">
        <v>128</v>
      </c>
      <c r="B20" s="22" t="s">
        <v>157</v>
      </c>
      <c r="C20" s="152">
        <v>41</v>
      </c>
      <c r="D20" s="41">
        <v>0</v>
      </c>
      <c r="E20" s="41">
        <f>C20+D20</f>
        <v>41</v>
      </c>
    </row>
    <row r="21" spans="1:5" ht="15">
      <c r="A21" s="99" t="s">
        <v>27</v>
      </c>
      <c r="B21" s="100" t="s">
        <v>44</v>
      </c>
      <c r="C21" s="151">
        <f>C22</f>
        <v>30</v>
      </c>
      <c r="D21" s="101">
        <f>D22</f>
        <v>62.04825</v>
      </c>
      <c r="E21" s="101">
        <f>E22</f>
        <v>92.04825</v>
      </c>
    </row>
    <row r="22" spans="1:5" ht="15">
      <c r="A22" s="40" t="s">
        <v>26</v>
      </c>
      <c r="B22" s="22" t="s">
        <v>45</v>
      </c>
      <c r="C22" s="152">
        <v>30</v>
      </c>
      <c r="D22" s="41">
        <v>62.04825</v>
      </c>
      <c r="E22" s="41">
        <f>D22+C22</f>
        <v>92.04825</v>
      </c>
    </row>
    <row r="23" spans="1:5" ht="15">
      <c r="A23" s="99" t="s">
        <v>25</v>
      </c>
      <c r="B23" s="100" t="s">
        <v>46</v>
      </c>
      <c r="C23" s="151">
        <f>C24</f>
        <v>50</v>
      </c>
      <c r="D23" s="101">
        <f>D24</f>
        <v>0</v>
      </c>
      <c r="E23" s="101">
        <f>E24</f>
        <v>50</v>
      </c>
    </row>
    <row r="24" spans="1:5" ht="15">
      <c r="A24" s="40" t="s">
        <v>24</v>
      </c>
      <c r="B24" s="22" t="s">
        <v>47</v>
      </c>
      <c r="C24" s="152">
        <v>50</v>
      </c>
      <c r="D24" s="41">
        <v>0</v>
      </c>
      <c r="E24" s="41">
        <f>D24+C24</f>
        <v>50</v>
      </c>
    </row>
    <row r="25" spans="1:5" ht="15">
      <c r="A25" s="99" t="s">
        <v>55</v>
      </c>
      <c r="B25" s="100" t="s">
        <v>48</v>
      </c>
      <c r="C25" s="151" t="str">
        <f>C26</f>
        <v>1280</v>
      </c>
      <c r="D25" s="101">
        <f>D26</f>
        <v>-103</v>
      </c>
      <c r="E25" s="101">
        <f>E26</f>
        <v>1177</v>
      </c>
    </row>
    <row r="26" spans="1:5" ht="15">
      <c r="A26" s="40" t="s">
        <v>23</v>
      </c>
      <c r="B26" s="22" t="s">
        <v>49</v>
      </c>
      <c r="C26" s="22" t="s">
        <v>273</v>
      </c>
      <c r="D26" s="41">
        <v>-103</v>
      </c>
      <c r="E26" s="41">
        <f>D26+C26</f>
        <v>1177</v>
      </c>
    </row>
    <row r="27" spans="1:5" ht="15">
      <c r="A27" s="99" t="s">
        <v>50</v>
      </c>
      <c r="B27" s="100" t="s">
        <v>51</v>
      </c>
      <c r="C27" s="151">
        <f>C29</f>
        <v>3690</v>
      </c>
      <c r="D27" s="101">
        <f>D28+D29</f>
        <v>35</v>
      </c>
      <c r="E27" s="101">
        <f>E28+E29</f>
        <v>3725</v>
      </c>
    </row>
    <row r="28" spans="1:5" ht="15">
      <c r="A28" s="40" t="s">
        <v>295</v>
      </c>
      <c r="B28" s="22" t="s">
        <v>296</v>
      </c>
      <c r="C28" s="152">
        <v>0</v>
      </c>
      <c r="D28" s="41">
        <v>35</v>
      </c>
      <c r="E28" s="41">
        <v>35</v>
      </c>
    </row>
    <row r="29" spans="1:5" ht="24" customHeight="1">
      <c r="A29" s="40" t="s">
        <v>53</v>
      </c>
      <c r="B29" s="22" t="s">
        <v>54</v>
      </c>
      <c r="C29" s="152">
        <v>3690</v>
      </c>
      <c r="D29" s="41">
        <f>E29-C29</f>
        <v>0</v>
      </c>
      <c r="E29" s="41">
        <v>3690</v>
      </c>
    </row>
    <row r="30" spans="1:5" ht="15" hidden="1">
      <c r="A30" s="40" t="s">
        <v>86</v>
      </c>
      <c r="B30" s="22" t="s">
        <v>87</v>
      </c>
      <c r="C30" s="22" t="s">
        <v>184</v>
      </c>
      <c r="D30" s="41">
        <f>D31</f>
        <v>0</v>
      </c>
      <c r="E30" s="41">
        <f>E31</f>
        <v>0</v>
      </c>
    </row>
    <row r="31" spans="1:5" ht="15" hidden="1">
      <c r="A31" s="40" t="s">
        <v>119</v>
      </c>
      <c r="B31" s="22" t="s">
        <v>88</v>
      </c>
      <c r="C31" s="22" t="s">
        <v>184</v>
      </c>
      <c r="D31" s="41">
        <v>0</v>
      </c>
      <c r="E31" s="41">
        <v>0</v>
      </c>
    </row>
    <row r="32" spans="1:5" ht="15">
      <c r="A32" s="102" t="s">
        <v>22</v>
      </c>
      <c r="B32" s="103"/>
      <c r="C32" s="101">
        <f>C7+C13+C18+C21+C23+C25+C27+C17+C16</f>
        <v>7745.7</v>
      </c>
      <c r="D32" s="101">
        <f>D7+D13+D18+D21+D23+D25+D27+D30+D10+D15</f>
        <v>249.04825</v>
      </c>
      <c r="E32" s="101">
        <f>E7+E13+E18+E21+E23+E25+E27+E30+E15</f>
        <v>7994.74825</v>
      </c>
    </row>
    <row r="33" spans="2:7" ht="15">
      <c r="B33" s="42"/>
      <c r="C33" s="42"/>
      <c r="D33" s="44"/>
      <c r="G33" s="170"/>
    </row>
    <row r="34" spans="2:7" ht="15">
      <c r="B34" s="42"/>
      <c r="C34" s="42"/>
      <c r="D34" s="44"/>
      <c r="G34" s="170"/>
    </row>
    <row r="35" spans="2:3" ht="15">
      <c r="B35" s="42"/>
      <c r="C35" s="42"/>
    </row>
    <row r="36" spans="2:3" ht="15">
      <c r="B36" s="42"/>
      <c r="C36" s="42"/>
    </row>
    <row r="37" spans="2:3" ht="15">
      <c r="B37" s="42"/>
      <c r="C37" s="42"/>
    </row>
    <row r="38" spans="2:3" ht="15">
      <c r="B38" s="42"/>
      <c r="C38" s="42"/>
    </row>
    <row r="39" spans="2:3" ht="15">
      <c r="B39" s="42"/>
      <c r="C39" s="42"/>
    </row>
    <row r="40" spans="2:3" ht="15">
      <c r="B40" s="42"/>
      <c r="C40" s="42"/>
    </row>
    <row r="41" spans="2:3" ht="15">
      <c r="B41" s="42"/>
      <c r="C41" s="42"/>
    </row>
    <row r="42" spans="2:3" ht="15">
      <c r="B42" s="42"/>
      <c r="C42" s="42"/>
    </row>
    <row r="43" spans="2:3" ht="15">
      <c r="B43" s="42"/>
      <c r="C43" s="42"/>
    </row>
    <row r="44" spans="2:3" ht="15">
      <c r="B44" s="42"/>
      <c r="C44" s="42"/>
    </row>
    <row r="45" spans="2:3" ht="15">
      <c r="B45" s="42"/>
      <c r="C45" s="42"/>
    </row>
    <row r="46" spans="2:3" ht="15">
      <c r="B46" s="42"/>
      <c r="C46" s="42"/>
    </row>
    <row r="47" spans="2:3" ht="15">
      <c r="B47" s="42"/>
      <c r="C47" s="42"/>
    </row>
    <row r="48" spans="2:3" ht="15">
      <c r="B48" s="42"/>
      <c r="C48" s="42"/>
    </row>
    <row r="49" spans="2:3" ht="15">
      <c r="B49" s="42"/>
      <c r="C49" s="42"/>
    </row>
    <row r="50" spans="2:3" ht="15">
      <c r="B50" s="42"/>
      <c r="C50" s="42"/>
    </row>
    <row r="51" spans="2:3" ht="15">
      <c r="B51" s="42"/>
      <c r="C51" s="42"/>
    </row>
    <row r="52" spans="2:3" ht="15">
      <c r="B52" s="42"/>
      <c r="C52" s="42"/>
    </row>
    <row r="53" spans="2:3" ht="15">
      <c r="B53" s="42"/>
      <c r="C53" s="42"/>
    </row>
    <row r="54" spans="2:3" ht="15">
      <c r="B54" s="42"/>
      <c r="C54" s="42"/>
    </row>
    <row r="55" spans="2:3" ht="15">
      <c r="B55" s="42"/>
      <c r="C55" s="42"/>
    </row>
    <row r="56" spans="2:3" ht="15">
      <c r="B56" s="42"/>
      <c r="C56" s="42"/>
    </row>
    <row r="57" spans="2:3" ht="15">
      <c r="B57" s="42"/>
      <c r="C57" s="42"/>
    </row>
    <row r="58" spans="2:3" ht="15">
      <c r="B58" s="42"/>
      <c r="C58" s="42"/>
    </row>
    <row r="59" spans="2:3" ht="15">
      <c r="B59" s="42"/>
      <c r="C59" s="42"/>
    </row>
    <row r="60" spans="2:3" ht="15">
      <c r="B60" s="42"/>
      <c r="C60" s="42"/>
    </row>
    <row r="61" spans="2:3" ht="15">
      <c r="B61" s="42"/>
      <c r="C61" s="42"/>
    </row>
    <row r="62" spans="2:3" ht="15">
      <c r="B62" s="42"/>
      <c r="C62" s="42"/>
    </row>
    <row r="63" spans="2:3" ht="15">
      <c r="B63" s="42"/>
      <c r="C63" s="42"/>
    </row>
    <row r="64" spans="2:3" ht="15">
      <c r="B64" s="42"/>
      <c r="C64" s="42"/>
    </row>
    <row r="65" spans="2:3" ht="15">
      <c r="B65" s="42"/>
      <c r="C65" s="42"/>
    </row>
    <row r="66" spans="2:3" ht="15">
      <c r="B66" s="42"/>
      <c r="C66" s="42"/>
    </row>
    <row r="67" spans="2:3" ht="15">
      <c r="B67" s="42"/>
      <c r="C67" s="42"/>
    </row>
    <row r="68" spans="2:3" ht="15">
      <c r="B68" s="42"/>
      <c r="C68" s="42"/>
    </row>
    <row r="69" spans="2:3" ht="15">
      <c r="B69" s="42"/>
      <c r="C69" s="42"/>
    </row>
    <row r="70" spans="2:3" ht="15">
      <c r="B70" s="42"/>
      <c r="C70" s="42"/>
    </row>
    <row r="71" spans="2:3" ht="15">
      <c r="B71" s="42"/>
      <c r="C71" s="42"/>
    </row>
    <row r="72" spans="2:3" ht="15">
      <c r="B72" s="42"/>
      <c r="C72" s="42"/>
    </row>
    <row r="73" spans="2:3" ht="15">
      <c r="B73" s="42"/>
      <c r="C73" s="42"/>
    </row>
    <row r="74" spans="2:3" ht="15">
      <c r="B74" s="42"/>
      <c r="C74" s="42"/>
    </row>
    <row r="75" spans="2:3" ht="15">
      <c r="B75" s="42"/>
      <c r="C75" s="42"/>
    </row>
    <row r="76" spans="2:3" ht="15">
      <c r="B76" s="42"/>
      <c r="C76" s="42"/>
    </row>
    <row r="77" spans="2:3" ht="15">
      <c r="B77" s="42"/>
      <c r="C77" s="42"/>
    </row>
    <row r="78" spans="2:3" ht="15">
      <c r="B78" s="42"/>
      <c r="C78" s="42"/>
    </row>
    <row r="79" spans="2:3" ht="15">
      <c r="B79" s="42"/>
      <c r="C79" s="42"/>
    </row>
    <row r="80" spans="2:3" ht="15">
      <c r="B80" s="42"/>
      <c r="C80" s="42"/>
    </row>
    <row r="81" spans="2:3" ht="15">
      <c r="B81" s="42"/>
      <c r="C81" s="42"/>
    </row>
    <row r="82" spans="2:3" ht="15">
      <c r="B82" s="42"/>
      <c r="C82" s="42"/>
    </row>
    <row r="83" spans="2:3" ht="15">
      <c r="B83" s="42"/>
      <c r="C83" s="42"/>
    </row>
    <row r="84" spans="2:3" ht="15">
      <c r="B84" s="42"/>
      <c r="C84" s="42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SheetLayoutView="100" zoomScalePageLayoutView="0" workbookViewId="0" topLeftCell="A77">
      <selection activeCell="H45" sqref="H45"/>
    </sheetView>
  </sheetViews>
  <sheetFormatPr defaultColWidth="9.125" defaultRowHeight="33" customHeight="1"/>
  <cols>
    <col min="1" max="1" width="5.75390625" style="46" customWidth="1"/>
    <col min="2" max="2" width="73.875" style="47" customWidth="1"/>
    <col min="3" max="3" width="12.00390625" style="48" hidden="1" customWidth="1"/>
    <col min="4" max="4" width="10.50390625" style="48" hidden="1" customWidth="1"/>
    <col min="5" max="5" width="14.625" style="48" customWidth="1"/>
    <col min="6" max="8" width="11.375" style="48" customWidth="1"/>
    <col min="9" max="9" width="14.50390625" style="48" customWidth="1"/>
    <col min="10" max="10" width="16.625" style="48" customWidth="1"/>
    <col min="11" max="16384" width="9.125" style="49" customWidth="1"/>
  </cols>
  <sheetData>
    <row r="1" spans="5:10" ht="33" customHeight="1">
      <c r="E1" s="206"/>
      <c r="F1" s="207"/>
      <c r="G1" s="207"/>
      <c r="H1" s="207"/>
      <c r="I1" s="196"/>
      <c r="J1" s="49"/>
    </row>
    <row r="2" spans="5:10" ht="65.25" customHeight="1">
      <c r="E2" s="206" t="s">
        <v>234</v>
      </c>
      <c r="F2" s="207"/>
      <c r="G2" s="207"/>
      <c r="H2" s="207"/>
      <c r="I2" s="196"/>
      <c r="J2" s="49"/>
    </row>
    <row r="3" spans="5:10" ht="30" customHeight="1">
      <c r="E3" s="189"/>
      <c r="F3" s="190"/>
      <c r="G3" s="190"/>
      <c r="H3" s="190"/>
      <c r="I3" s="188"/>
      <c r="J3" s="49"/>
    </row>
    <row r="4" spans="1:9" s="3" customFormat="1" ht="90.75" customHeight="1">
      <c r="A4" s="201" t="s">
        <v>192</v>
      </c>
      <c r="B4" s="201"/>
      <c r="C4" s="201"/>
      <c r="D4" s="201"/>
      <c r="E4" s="201"/>
      <c r="F4" s="201"/>
      <c r="G4" s="201"/>
      <c r="H4" s="201"/>
      <c r="I4" s="201"/>
    </row>
    <row r="5" spans="1:9" s="52" customFormat="1" ht="33" customHeight="1">
      <c r="A5" s="50"/>
      <c r="B5" s="50"/>
      <c r="C5" s="50"/>
      <c r="D5" s="50"/>
      <c r="E5" s="51"/>
      <c r="F5" s="209"/>
      <c r="G5" s="209"/>
      <c r="H5" s="210"/>
      <c r="I5" s="118" t="s">
        <v>33</v>
      </c>
    </row>
    <row r="6" spans="1:9" s="53" customFormat="1" ht="33" customHeight="1">
      <c r="A6" s="23" t="s">
        <v>84</v>
      </c>
      <c r="B6" s="23" t="s">
        <v>34</v>
      </c>
      <c r="C6" s="22" t="s">
        <v>58</v>
      </c>
      <c r="D6" s="22" t="s">
        <v>59</v>
      </c>
      <c r="E6" s="22" t="s">
        <v>60</v>
      </c>
      <c r="F6" s="22" t="s">
        <v>61</v>
      </c>
      <c r="G6" s="22" t="s">
        <v>160</v>
      </c>
      <c r="H6" s="22" t="s">
        <v>158</v>
      </c>
      <c r="I6" s="22" t="s">
        <v>160</v>
      </c>
    </row>
    <row r="7" spans="1:9" s="24" customFormat="1" ht="33" customHeight="1">
      <c r="A7" s="23">
        <v>1</v>
      </c>
      <c r="B7" s="23">
        <v>2</v>
      </c>
      <c r="C7" s="21" t="s">
        <v>62</v>
      </c>
      <c r="D7" s="21" t="s">
        <v>35</v>
      </c>
      <c r="E7" s="21" t="s">
        <v>35</v>
      </c>
      <c r="F7" s="21" t="s">
        <v>36</v>
      </c>
      <c r="G7" s="21" t="s">
        <v>37</v>
      </c>
      <c r="H7" s="23">
        <v>6</v>
      </c>
      <c r="I7" s="23">
        <v>7</v>
      </c>
    </row>
    <row r="8" spans="1:9" s="55" customFormat="1" ht="33" customHeight="1">
      <c r="A8" s="85">
        <v>1</v>
      </c>
      <c r="B8" s="104" t="s">
        <v>161</v>
      </c>
      <c r="C8" s="82" t="s">
        <v>1</v>
      </c>
      <c r="D8" s="82" t="s">
        <v>2</v>
      </c>
      <c r="E8" s="82" t="s">
        <v>126</v>
      </c>
      <c r="F8" s="82"/>
      <c r="G8" s="136">
        <f>G9</f>
        <v>1768</v>
      </c>
      <c r="H8" s="83">
        <f>H9</f>
        <v>0</v>
      </c>
      <c r="I8" s="83">
        <f>I9</f>
        <v>1768</v>
      </c>
    </row>
    <row r="9" spans="1:9" s="55" customFormat="1" ht="33" customHeight="1">
      <c r="A9" s="76" t="s">
        <v>205</v>
      </c>
      <c r="B9" s="71" t="s">
        <v>171</v>
      </c>
      <c r="C9" s="74" t="s">
        <v>1</v>
      </c>
      <c r="D9" s="74" t="s">
        <v>2</v>
      </c>
      <c r="E9" s="74" t="s">
        <v>117</v>
      </c>
      <c r="F9" s="74" t="s">
        <v>63</v>
      </c>
      <c r="G9" s="123">
        <f>G10+G11+G12+G13+G14+G15</f>
        <v>1768</v>
      </c>
      <c r="H9" s="106">
        <f>H10+H12+H15+H14</f>
        <v>0</v>
      </c>
      <c r="I9" s="106">
        <f>I10+I11+I12+I13+I15+I14</f>
        <v>1768</v>
      </c>
    </row>
    <row r="10" spans="1:9" s="55" customFormat="1" ht="33" customHeight="1">
      <c r="A10" s="76"/>
      <c r="B10" s="71" t="s">
        <v>70</v>
      </c>
      <c r="C10" s="74" t="s">
        <v>1</v>
      </c>
      <c r="D10" s="74" t="s">
        <v>2</v>
      </c>
      <c r="E10" s="74" t="s">
        <v>116</v>
      </c>
      <c r="F10" s="74" t="s">
        <v>4</v>
      </c>
      <c r="G10" s="74" t="s">
        <v>235</v>
      </c>
      <c r="H10" s="106">
        <v>0</v>
      </c>
      <c r="I10" s="106">
        <v>1219</v>
      </c>
    </row>
    <row r="11" spans="1:9" s="55" customFormat="1" ht="33" customHeight="1">
      <c r="A11" s="76"/>
      <c r="B11" s="71" t="s">
        <v>70</v>
      </c>
      <c r="C11" s="74"/>
      <c r="D11" s="74"/>
      <c r="E11" s="74" t="s">
        <v>185</v>
      </c>
      <c r="F11" s="74" t="s">
        <v>4</v>
      </c>
      <c r="G11" s="74" t="s">
        <v>236</v>
      </c>
      <c r="H11" s="106">
        <v>0</v>
      </c>
      <c r="I11" s="106">
        <v>81</v>
      </c>
    </row>
    <row r="12" spans="1:9" s="56" customFormat="1" ht="48.75" customHeight="1">
      <c r="A12" s="76"/>
      <c r="B12" s="72" t="s">
        <v>138</v>
      </c>
      <c r="C12" s="76" t="s">
        <v>1</v>
      </c>
      <c r="D12" s="76" t="s">
        <v>2</v>
      </c>
      <c r="E12" s="76" t="s">
        <v>116</v>
      </c>
      <c r="F12" s="76" t="s">
        <v>139</v>
      </c>
      <c r="G12" s="76" t="s">
        <v>237</v>
      </c>
      <c r="H12" s="106">
        <v>0</v>
      </c>
      <c r="I12" s="106">
        <v>368</v>
      </c>
    </row>
    <row r="13" spans="1:9" s="56" customFormat="1" ht="47.25" customHeight="1">
      <c r="A13" s="76"/>
      <c r="B13" s="71" t="s">
        <v>138</v>
      </c>
      <c r="C13" s="74"/>
      <c r="D13" s="74"/>
      <c r="E13" s="74" t="s">
        <v>185</v>
      </c>
      <c r="F13" s="74" t="s">
        <v>139</v>
      </c>
      <c r="G13" s="74" t="s">
        <v>238</v>
      </c>
      <c r="H13" s="106">
        <v>0</v>
      </c>
      <c r="I13" s="106">
        <v>25</v>
      </c>
    </row>
    <row r="14" spans="1:9" s="56" customFormat="1" ht="20.25" customHeight="1">
      <c r="A14" s="76"/>
      <c r="B14" s="69" t="s">
        <v>239</v>
      </c>
      <c r="C14" s="74"/>
      <c r="D14" s="74"/>
      <c r="E14" s="74" t="s">
        <v>116</v>
      </c>
      <c r="F14" s="74" t="s">
        <v>72</v>
      </c>
      <c r="G14" s="74" t="s">
        <v>251</v>
      </c>
      <c r="H14" s="106">
        <v>0</v>
      </c>
      <c r="I14" s="106">
        <v>10</v>
      </c>
    </row>
    <row r="15" spans="1:9" s="56" customFormat="1" ht="33" customHeight="1">
      <c r="A15" s="76" t="s">
        <v>206</v>
      </c>
      <c r="B15" s="71" t="s">
        <v>74</v>
      </c>
      <c r="C15" s="74" t="s">
        <v>1</v>
      </c>
      <c r="D15" s="74" t="s">
        <v>2</v>
      </c>
      <c r="E15" s="74" t="s">
        <v>115</v>
      </c>
      <c r="F15" s="74" t="s">
        <v>6</v>
      </c>
      <c r="G15" s="74" t="s">
        <v>276</v>
      </c>
      <c r="H15" s="106">
        <v>0</v>
      </c>
      <c r="I15" s="106">
        <f>G15+H15</f>
        <v>65</v>
      </c>
    </row>
    <row r="16" spans="1:9" s="56" customFormat="1" ht="33" customHeight="1">
      <c r="A16" s="85" t="s">
        <v>62</v>
      </c>
      <c r="B16" s="104" t="s">
        <v>207</v>
      </c>
      <c r="C16" s="82" t="s">
        <v>10</v>
      </c>
      <c r="D16" s="82" t="s">
        <v>11</v>
      </c>
      <c r="E16" s="82" t="s">
        <v>126</v>
      </c>
      <c r="F16" s="82"/>
      <c r="G16" s="82" t="s">
        <v>231</v>
      </c>
      <c r="H16" s="83">
        <f>H17</f>
        <v>0</v>
      </c>
      <c r="I16" s="83">
        <f>I17</f>
        <v>137.7</v>
      </c>
    </row>
    <row r="17" spans="1:9" s="56" customFormat="1" ht="33" customHeight="1">
      <c r="A17" s="76"/>
      <c r="B17" s="71" t="s">
        <v>167</v>
      </c>
      <c r="C17" s="74" t="s">
        <v>10</v>
      </c>
      <c r="D17" s="74" t="s">
        <v>11</v>
      </c>
      <c r="E17" s="74" t="s">
        <v>145</v>
      </c>
      <c r="F17" s="74"/>
      <c r="G17" s="74" t="s">
        <v>231</v>
      </c>
      <c r="H17" s="106">
        <f>H18</f>
        <v>0</v>
      </c>
      <c r="I17" s="106">
        <f>I18</f>
        <v>137.7</v>
      </c>
    </row>
    <row r="18" spans="1:9" s="56" customFormat="1" ht="61.5" customHeight="1">
      <c r="A18" s="76"/>
      <c r="B18" s="71" t="s">
        <v>168</v>
      </c>
      <c r="C18" s="74" t="s">
        <v>10</v>
      </c>
      <c r="D18" s="74" t="s">
        <v>11</v>
      </c>
      <c r="E18" s="74" t="s">
        <v>120</v>
      </c>
      <c r="F18" s="74" t="s">
        <v>63</v>
      </c>
      <c r="G18" s="74" t="s">
        <v>231</v>
      </c>
      <c r="H18" s="106">
        <f>H19+H20</f>
        <v>0</v>
      </c>
      <c r="I18" s="106">
        <f>6!E14</f>
        <v>137.7</v>
      </c>
    </row>
    <row r="19" spans="1:9" s="56" customFormat="1" ht="33" customHeight="1">
      <c r="A19" s="76"/>
      <c r="B19" s="71" t="s">
        <v>70</v>
      </c>
      <c r="C19" s="74" t="s">
        <v>10</v>
      </c>
      <c r="D19" s="74" t="s">
        <v>11</v>
      </c>
      <c r="E19" s="74" t="s">
        <v>120</v>
      </c>
      <c r="F19" s="74" t="s">
        <v>4</v>
      </c>
      <c r="G19" s="74" t="s">
        <v>241</v>
      </c>
      <c r="H19" s="106">
        <v>0</v>
      </c>
      <c r="I19" s="106">
        <v>105.8</v>
      </c>
    </row>
    <row r="20" spans="1:9" s="57" customFormat="1" ht="46.5" customHeight="1">
      <c r="A20" s="76"/>
      <c r="B20" s="70" t="s">
        <v>138</v>
      </c>
      <c r="C20" s="74" t="s">
        <v>10</v>
      </c>
      <c r="D20" s="74" t="s">
        <v>11</v>
      </c>
      <c r="E20" s="74" t="s">
        <v>120</v>
      </c>
      <c r="F20" s="74" t="s">
        <v>139</v>
      </c>
      <c r="G20" s="74" t="s">
        <v>240</v>
      </c>
      <c r="H20" s="106">
        <v>0</v>
      </c>
      <c r="I20" s="106">
        <v>31.9</v>
      </c>
    </row>
    <row r="21" spans="1:9" s="57" customFormat="1" ht="33" customHeight="1">
      <c r="A21" s="85" t="s">
        <v>35</v>
      </c>
      <c r="B21" s="105" t="s">
        <v>169</v>
      </c>
      <c r="C21" s="82"/>
      <c r="D21" s="82"/>
      <c r="E21" s="82" t="s">
        <v>126</v>
      </c>
      <c r="F21" s="82"/>
      <c r="G21" s="82" t="s">
        <v>243</v>
      </c>
      <c r="H21" s="83">
        <v>0</v>
      </c>
      <c r="I21" s="83">
        <f>I22</f>
        <v>258</v>
      </c>
    </row>
    <row r="22" spans="1:9" s="57" customFormat="1" ht="33" customHeight="1">
      <c r="A22" s="76"/>
      <c r="B22" s="70" t="s">
        <v>174</v>
      </c>
      <c r="C22" s="74"/>
      <c r="D22" s="74"/>
      <c r="E22" s="74" t="s">
        <v>149</v>
      </c>
      <c r="F22" s="74"/>
      <c r="G22" s="74" t="s">
        <v>243</v>
      </c>
      <c r="H22" s="106">
        <v>0</v>
      </c>
      <c r="I22" s="106">
        <f>I23</f>
        <v>258</v>
      </c>
    </row>
    <row r="23" spans="1:9" s="57" customFormat="1" ht="63" customHeight="1">
      <c r="A23" s="76"/>
      <c r="B23" s="70" t="s">
        <v>223</v>
      </c>
      <c r="C23" s="74"/>
      <c r="D23" s="74"/>
      <c r="E23" s="74" t="s">
        <v>149</v>
      </c>
      <c r="F23" s="74" t="s">
        <v>63</v>
      </c>
      <c r="G23" s="74" t="s">
        <v>243</v>
      </c>
      <c r="H23" s="106">
        <v>0</v>
      </c>
      <c r="I23" s="106">
        <v>258</v>
      </c>
    </row>
    <row r="24" spans="1:9" s="57" customFormat="1" ht="33" customHeight="1">
      <c r="A24" s="76"/>
      <c r="B24" s="70" t="s">
        <v>74</v>
      </c>
      <c r="C24" s="74"/>
      <c r="D24" s="74"/>
      <c r="E24" s="74" t="s">
        <v>242</v>
      </c>
      <c r="F24" s="74" t="s">
        <v>6</v>
      </c>
      <c r="G24" s="74" t="s">
        <v>243</v>
      </c>
      <c r="H24" s="106">
        <v>0</v>
      </c>
      <c r="I24" s="106">
        <v>258</v>
      </c>
    </row>
    <row r="25" spans="1:9" s="57" customFormat="1" ht="33" customHeight="1">
      <c r="A25" s="85" t="s">
        <v>36</v>
      </c>
      <c r="B25" s="105" t="s">
        <v>165</v>
      </c>
      <c r="C25" s="82" t="s">
        <v>2</v>
      </c>
      <c r="D25" s="82" t="s">
        <v>112</v>
      </c>
      <c r="E25" s="82" t="s">
        <v>126</v>
      </c>
      <c r="F25" s="82"/>
      <c r="G25" s="136">
        <f aca="true" t="shared" si="0" ref="G25:I26">G26</f>
        <v>41</v>
      </c>
      <c r="H25" s="83">
        <f t="shared" si="0"/>
        <v>0</v>
      </c>
      <c r="I25" s="83">
        <f t="shared" si="0"/>
        <v>41</v>
      </c>
    </row>
    <row r="26" spans="1:9" s="55" customFormat="1" ht="33" customHeight="1">
      <c r="A26" s="76"/>
      <c r="B26" s="71" t="s">
        <v>167</v>
      </c>
      <c r="C26" s="74" t="s">
        <v>2</v>
      </c>
      <c r="D26" s="74" t="s">
        <v>112</v>
      </c>
      <c r="E26" s="74" t="s">
        <v>145</v>
      </c>
      <c r="F26" s="74"/>
      <c r="G26" s="123">
        <f t="shared" si="0"/>
        <v>41</v>
      </c>
      <c r="H26" s="106">
        <f t="shared" si="0"/>
        <v>0</v>
      </c>
      <c r="I26" s="106">
        <f t="shared" si="0"/>
        <v>41</v>
      </c>
    </row>
    <row r="27" spans="1:9" s="55" customFormat="1" ht="33" customHeight="1">
      <c r="A27" s="76"/>
      <c r="B27" s="71" t="s">
        <v>172</v>
      </c>
      <c r="C27" s="74" t="s">
        <v>2</v>
      </c>
      <c r="D27" s="74" t="s">
        <v>112</v>
      </c>
      <c r="E27" s="74" t="s">
        <v>244</v>
      </c>
      <c r="F27" s="74" t="s">
        <v>63</v>
      </c>
      <c r="G27" s="123">
        <f>G28+G29</f>
        <v>41</v>
      </c>
      <c r="H27" s="106">
        <f>H28</f>
        <v>0</v>
      </c>
      <c r="I27" s="106">
        <f>I28+I29</f>
        <v>41</v>
      </c>
    </row>
    <row r="28" spans="1:9" s="55" customFormat="1" ht="33" customHeight="1">
      <c r="A28" s="76"/>
      <c r="B28" s="78" t="s">
        <v>74</v>
      </c>
      <c r="C28" s="74" t="s">
        <v>2</v>
      </c>
      <c r="D28" s="74" t="s">
        <v>112</v>
      </c>
      <c r="E28" s="74" t="s">
        <v>244</v>
      </c>
      <c r="F28" s="74" t="s">
        <v>6</v>
      </c>
      <c r="G28" s="74" t="s">
        <v>277</v>
      </c>
      <c r="H28" s="123">
        <v>0</v>
      </c>
      <c r="I28" s="123">
        <v>40</v>
      </c>
    </row>
    <row r="29" spans="1:9" s="55" customFormat="1" ht="18.75" customHeight="1">
      <c r="A29" s="76"/>
      <c r="B29" s="80" t="s">
        <v>148</v>
      </c>
      <c r="C29" s="76" t="s">
        <v>65</v>
      </c>
      <c r="D29" s="76" t="s">
        <v>2</v>
      </c>
      <c r="E29" s="76" t="s">
        <v>244</v>
      </c>
      <c r="F29" s="76" t="s">
        <v>79</v>
      </c>
      <c r="G29" s="76" t="s">
        <v>191</v>
      </c>
      <c r="H29" s="106">
        <v>0</v>
      </c>
      <c r="I29" s="106">
        <v>1</v>
      </c>
    </row>
    <row r="30" spans="1:9" s="55" customFormat="1" ht="33" customHeight="1">
      <c r="A30" s="85" t="s">
        <v>37</v>
      </c>
      <c r="B30" s="104" t="s">
        <v>169</v>
      </c>
      <c r="C30" s="82"/>
      <c r="D30" s="74"/>
      <c r="E30" s="82" t="s">
        <v>126</v>
      </c>
      <c r="F30" s="74"/>
      <c r="G30" s="82" t="s">
        <v>245</v>
      </c>
      <c r="H30" s="136">
        <f>H31+H34+H36</f>
        <v>88.04825</v>
      </c>
      <c r="I30" s="136">
        <f>I31+I34+I36</f>
        <v>118.04825</v>
      </c>
    </row>
    <row r="31" spans="1:9" s="55" customFormat="1" ht="33" customHeight="1">
      <c r="A31" s="85"/>
      <c r="B31" s="71" t="s">
        <v>174</v>
      </c>
      <c r="C31" s="74"/>
      <c r="D31" s="74"/>
      <c r="E31" s="74" t="s">
        <v>149</v>
      </c>
      <c r="F31" s="74"/>
      <c r="G31" s="74" t="s">
        <v>245</v>
      </c>
      <c r="H31" s="123">
        <f>H32</f>
        <v>62.04825</v>
      </c>
      <c r="I31" s="123">
        <f>I32</f>
        <v>92.04825</v>
      </c>
    </row>
    <row r="32" spans="1:9" s="55" customFormat="1" ht="48" customHeight="1">
      <c r="A32" s="85"/>
      <c r="B32" s="71" t="s">
        <v>170</v>
      </c>
      <c r="C32" s="82"/>
      <c r="D32" s="74"/>
      <c r="E32" s="74" t="s">
        <v>150</v>
      </c>
      <c r="F32" s="74" t="s">
        <v>63</v>
      </c>
      <c r="G32" s="74" t="s">
        <v>245</v>
      </c>
      <c r="H32" s="123">
        <f>H33</f>
        <v>62.04825</v>
      </c>
      <c r="I32" s="123">
        <f>I33</f>
        <v>92.04825</v>
      </c>
    </row>
    <row r="33" spans="1:9" s="55" customFormat="1" ht="33" customHeight="1">
      <c r="A33" s="85"/>
      <c r="B33" s="71" t="s">
        <v>74</v>
      </c>
      <c r="C33" s="82"/>
      <c r="D33" s="74"/>
      <c r="E33" s="74" t="s">
        <v>150</v>
      </c>
      <c r="F33" s="74" t="s">
        <v>6</v>
      </c>
      <c r="G33" s="74" t="s">
        <v>245</v>
      </c>
      <c r="H33" s="123">
        <v>62.04825</v>
      </c>
      <c r="I33" s="123">
        <f>H33+G33</f>
        <v>92.04825</v>
      </c>
    </row>
    <row r="34" spans="1:9" s="55" customFormat="1" ht="63.75" customHeight="1">
      <c r="A34" s="85"/>
      <c r="B34" s="71" t="s">
        <v>278</v>
      </c>
      <c r="C34" s="82"/>
      <c r="D34" s="74"/>
      <c r="E34" s="74" t="s">
        <v>279</v>
      </c>
      <c r="F34" s="74" t="s">
        <v>63</v>
      </c>
      <c r="G34" s="74" t="s">
        <v>184</v>
      </c>
      <c r="H34" s="123">
        <v>24</v>
      </c>
      <c r="I34" s="123">
        <v>24</v>
      </c>
    </row>
    <row r="35" spans="1:9" s="55" customFormat="1" ht="33" customHeight="1">
      <c r="A35" s="85"/>
      <c r="B35" s="71" t="s">
        <v>74</v>
      </c>
      <c r="C35" s="82"/>
      <c r="D35" s="74"/>
      <c r="E35" s="74" t="s">
        <v>279</v>
      </c>
      <c r="F35" s="74" t="s">
        <v>6</v>
      </c>
      <c r="G35" s="74" t="s">
        <v>184</v>
      </c>
      <c r="H35" s="123">
        <v>24</v>
      </c>
      <c r="I35" s="123">
        <v>24</v>
      </c>
    </row>
    <row r="36" spans="1:9" s="55" customFormat="1" ht="60.75" customHeight="1">
      <c r="A36" s="85"/>
      <c r="B36" s="71" t="s">
        <v>291</v>
      </c>
      <c r="C36" s="82"/>
      <c r="D36" s="74"/>
      <c r="E36" s="74" t="s">
        <v>280</v>
      </c>
      <c r="F36" s="74" t="s">
        <v>63</v>
      </c>
      <c r="G36" s="74" t="s">
        <v>184</v>
      </c>
      <c r="H36" s="123">
        <v>2</v>
      </c>
      <c r="I36" s="123">
        <v>2</v>
      </c>
    </row>
    <row r="37" spans="1:9" s="55" customFormat="1" ht="33" customHeight="1">
      <c r="A37" s="85"/>
      <c r="B37" s="71" t="s">
        <v>74</v>
      </c>
      <c r="C37" s="82"/>
      <c r="D37" s="74"/>
      <c r="E37" s="74" t="s">
        <v>280</v>
      </c>
      <c r="F37" s="74" t="s">
        <v>6</v>
      </c>
      <c r="G37" s="74" t="s">
        <v>184</v>
      </c>
      <c r="H37" s="123">
        <v>2</v>
      </c>
      <c r="I37" s="123">
        <v>2</v>
      </c>
    </row>
    <row r="38" spans="1:9" s="56" customFormat="1" ht="33" customHeight="1">
      <c r="A38" s="85" t="s">
        <v>208</v>
      </c>
      <c r="B38" s="104" t="s">
        <v>165</v>
      </c>
      <c r="C38" s="74"/>
      <c r="D38" s="74"/>
      <c r="E38" s="82" t="s">
        <v>126</v>
      </c>
      <c r="F38" s="74"/>
      <c r="G38" s="82" t="s">
        <v>283</v>
      </c>
      <c r="H38" s="83">
        <f>H39</f>
        <v>0</v>
      </c>
      <c r="I38" s="83">
        <f>I39</f>
        <v>50</v>
      </c>
    </row>
    <row r="39" spans="1:9" s="56" customFormat="1" ht="33" customHeight="1">
      <c r="A39" s="85"/>
      <c r="B39" s="71" t="s">
        <v>163</v>
      </c>
      <c r="C39" s="74"/>
      <c r="D39" s="74"/>
      <c r="E39" s="74" t="s">
        <v>123</v>
      </c>
      <c r="F39" s="74" t="s">
        <v>63</v>
      </c>
      <c r="G39" s="74" t="s">
        <v>283</v>
      </c>
      <c r="H39" s="106">
        <f>H40</f>
        <v>0</v>
      </c>
      <c r="I39" s="106">
        <v>50</v>
      </c>
    </row>
    <row r="40" spans="1:9" s="56" customFormat="1" ht="33" customHeight="1">
      <c r="A40" s="85"/>
      <c r="B40" s="80" t="s">
        <v>74</v>
      </c>
      <c r="C40" s="74"/>
      <c r="D40" s="74"/>
      <c r="E40" s="74" t="s">
        <v>123</v>
      </c>
      <c r="F40" s="74" t="s">
        <v>6</v>
      </c>
      <c r="G40" s="74" t="s">
        <v>283</v>
      </c>
      <c r="H40" s="106">
        <v>0</v>
      </c>
      <c r="I40" s="106">
        <v>50</v>
      </c>
    </row>
    <row r="41" spans="1:9" s="56" customFormat="1" ht="33" customHeight="1">
      <c r="A41" s="159" t="s">
        <v>209</v>
      </c>
      <c r="B41" s="104" t="s">
        <v>165</v>
      </c>
      <c r="C41" s="85" t="s">
        <v>14</v>
      </c>
      <c r="D41" s="85" t="s">
        <v>1</v>
      </c>
      <c r="E41" s="85" t="s">
        <v>126</v>
      </c>
      <c r="F41" s="85"/>
      <c r="G41" s="85">
        <f>G42</f>
        <v>1280</v>
      </c>
      <c r="H41" s="124">
        <f>H43</f>
        <v>-103</v>
      </c>
      <c r="I41" s="124">
        <f>I42</f>
        <v>1177</v>
      </c>
    </row>
    <row r="42" spans="1:9" s="56" customFormat="1" ht="48.75" customHeight="1">
      <c r="A42" s="85"/>
      <c r="B42" s="71" t="s">
        <v>166</v>
      </c>
      <c r="C42" s="76" t="s">
        <v>14</v>
      </c>
      <c r="D42" s="76" t="s">
        <v>1</v>
      </c>
      <c r="E42" s="76" t="s">
        <v>124</v>
      </c>
      <c r="F42" s="76" t="s">
        <v>63</v>
      </c>
      <c r="G42" s="76">
        <f>G43</f>
        <v>1280</v>
      </c>
      <c r="H42" s="125">
        <f>H43</f>
        <v>-103</v>
      </c>
      <c r="I42" s="125">
        <f>I43</f>
        <v>1177</v>
      </c>
    </row>
    <row r="43" spans="1:9" s="56" customFormat="1" ht="49.5" customHeight="1">
      <c r="A43" s="85"/>
      <c r="B43" s="71" t="s">
        <v>166</v>
      </c>
      <c r="C43" s="76"/>
      <c r="D43" s="76"/>
      <c r="E43" s="76" t="s">
        <v>124</v>
      </c>
      <c r="F43" s="76" t="s">
        <v>63</v>
      </c>
      <c r="G43" s="76">
        <f>G44+G45+G46+G47+G48</f>
        <v>1280</v>
      </c>
      <c r="H43" s="125">
        <f>H48+H47+H46+H45+H44</f>
        <v>-103</v>
      </c>
      <c r="I43" s="125">
        <f>I44+I45+I47+I48+I46</f>
        <v>1177</v>
      </c>
    </row>
    <row r="44" spans="1:9" s="56" customFormat="1" ht="33" customHeight="1">
      <c r="A44" s="76"/>
      <c r="B44" s="70" t="s">
        <v>74</v>
      </c>
      <c r="C44" s="74" t="s">
        <v>14</v>
      </c>
      <c r="D44" s="74" t="s">
        <v>1</v>
      </c>
      <c r="E44" s="74" t="s">
        <v>124</v>
      </c>
      <c r="F44" s="74" t="s">
        <v>6</v>
      </c>
      <c r="G44" s="74" t="s">
        <v>282</v>
      </c>
      <c r="H44" s="106">
        <v>-117</v>
      </c>
      <c r="I44" s="106">
        <f>H44+G44</f>
        <v>1053</v>
      </c>
    </row>
    <row r="45" spans="1:9" s="56" customFormat="1" ht="15.75" customHeight="1">
      <c r="A45" s="76"/>
      <c r="B45" s="71" t="s">
        <v>148</v>
      </c>
      <c r="C45" s="74" t="s">
        <v>14</v>
      </c>
      <c r="D45" s="74" t="s">
        <v>1</v>
      </c>
      <c r="E45" s="74" t="s">
        <v>124</v>
      </c>
      <c r="F45" s="74" t="s">
        <v>79</v>
      </c>
      <c r="G45" s="74" t="s">
        <v>251</v>
      </c>
      <c r="H45" s="106">
        <v>0</v>
      </c>
      <c r="I45" s="106">
        <v>10</v>
      </c>
    </row>
    <row r="46" spans="1:9" s="57" customFormat="1" ht="18" customHeight="1">
      <c r="A46" s="85"/>
      <c r="B46" s="71" t="s">
        <v>75</v>
      </c>
      <c r="C46" s="74"/>
      <c r="D46" s="74"/>
      <c r="E46" s="74" t="s">
        <v>124</v>
      </c>
      <c r="F46" s="74" t="s">
        <v>7</v>
      </c>
      <c r="G46" s="74" t="s">
        <v>281</v>
      </c>
      <c r="H46" s="106">
        <f>14.184</f>
        <v>14.184</v>
      </c>
      <c r="I46" s="106">
        <f>H46+G46</f>
        <v>84.184</v>
      </c>
    </row>
    <row r="47" spans="1:9" s="57" customFormat="1" ht="19.5" customHeight="1">
      <c r="A47" s="85"/>
      <c r="B47" s="71" t="s">
        <v>76</v>
      </c>
      <c r="C47" s="74"/>
      <c r="D47" s="74"/>
      <c r="E47" s="74" t="s">
        <v>124</v>
      </c>
      <c r="F47" s="74" t="s">
        <v>67</v>
      </c>
      <c r="G47" s="74" t="s">
        <v>250</v>
      </c>
      <c r="H47" s="106">
        <v>0.126</v>
      </c>
      <c r="I47" s="106">
        <f>H47+G47</f>
        <v>15.126</v>
      </c>
    </row>
    <row r="48" spans="1:9" s="57" customFormat="1" ht="17.25" customHeight="1">
      <c r="A48" s="85"/>
      <c r="B48" s="71" t="s">
        <v>155</v>
      </c>
      <c r="C48" s="74"/>
      <c r="D48" s="74"/>
      <c r="E48" s="74" t="s">
        <v>124</v>
      </c>
      <c r="F48" s="74" t="s">
        <v>156</v>
      </c>
      <c r="G48" s="74" t="s">
        <v>250</v>
      </c>
      <c r="H48" s="106">
        <v>-0.31</v>
      </c>
      <c r="I48" s="106">
        <f>G48+H48</f>
        <v>14.69</v>
      </c>
    </row>
    <row r="49" spans="1:9" s="57" customFormat="1" ht="33" customHeight="1">
      <c r="A49" s="159" t="s">
        <v>210</v>
      </c>
      <c r="B49" s="104" t="s">
        <v>161</v>
      </c>
      <c r="C49" s="82" t="s">
        <v>8</v>
      </c>
      <c r="D49" s="82" t="s">
        <v>1</v>
      </c>
      <c r="E49" s="82" t="s">
        <v>126</v>
      </c>
      <c r="F49" s="82"/>
      <c r="G49" s="136">
        <f>G50</f>
        <v>3690</v>
      </c>
      <c r="H49" s="83">
        <f>H50</f>
        <v>35</v>
      </c>
      <c r="I49" s="83">
        <f>I50</f>
        <v>3725</v>
      </c>
    </row>
    <row r="50" spans="1:9" s="57" customFormat="1" ht="37.5" customHeight="1">
      <c r="A50" s="85"/>
      <c r="B50" s="71" t="s">
        <v>163</v>
      </c>
      <c r="C50" s="74" t="s">
        <v>8</v>
      </c>
      <c r="D50" s="74" t="s">
        <v>1</v>
      </c>
      <c r="E50" s="74" t="s">
        <v>122</v>
      </c>
      <c r="F50" s="74"/>
      <c r="G50" s="123">
        <f>G51+G56+G61</f>
        <v>3690</v>
      </c>
      <c r="H50" s="106">
        <f>H61</f>
        <v>35</v>
      </c>
      <c r="I50" s="106">
        <f>H50+G50</f>
        <v>3725</v>
      </c>
    </row>
    <row r="51" spans="1:9" s="56" customFormat="1" ht="51" customHeight="1">
      <c r="A51" s="158"/>
      <c r="B51" s="109" t="s">
        <v>164</v>
      </c>
      <c r="C51" s="108" t="s">
        <v>8</v>
      </c>
      <c r="D51" s="108" t="s">
        <v>13</v>
      </c>
      <c r="E51" s="110" t="s">
        <v>123</v>
      </c>
      <c r="F51" s="110" t="s">
        <v>63</v>
      </c>
      <c r="G51" s="110" t="s">
        <v>246</v>
      </c>
      <c r="H51" s="122">
        <f>H52+H54</f>
        <v>0</v>
      </c>
      <c r="I51" s="122">
        <f>I52+I54+I55+I53</f>
        <v>271</v>
      </c>
    </row>
    <row r="52" spans="1:9" s="55" customFormat="1" ht="33" customHeight="1">
      <c r="A52" s="158"/>
      <c r="B52" s="70" t="s">
        <v>70</v>
      </c>
      <c r="C52" s="74" t="s">
        <v>8</v>
      </c>
      <c r="D52" s="74" t="s">
        <v>13</v>
      </c>
      <c r="E52" s="74" t="s">
        <v>123</v>
      </c>
      <c r="F52" s="74" t="s">
        <v>4</v>
      </c>
      <c r="G52" s="74" t="s">
        <v>247</v>
      </c>
      <c r="H52" s="106">
        <v>0</v>
      </c>
      <c r="I52" s="106">
        <v>131.2</v>
      </c>
    </row>
    <row r="53" spans="1:9" s="56" customFormat="1" ht="48" customHeight="1">
      <c r="A53" s="158"/>
      <c r="B53" s="70" t="s">
        <v>70</v>
      </c>
      <c r="C53" s="74"/>
      <c r="D53" s="74"/>
      <c r="E53" s="74" t="s">
        <v>187</v>
      </c>
      <c r="F53" s="74" t="s">
        <v>4</v>
      </c>
      <c r="G53" s="74" t="s">
        <v>248</v>
      </c>
      <c r="H53" s="106">
        <v>0</v>
      </c>
      <c r="I53" s="106">
        <v>77</v>
      </c>
    </row>
    <row r="54" spans="1:9" s="56" customFormat="1" ht="48" customHeight="1">
      <c r="A54" s="85"/>
      <c r="B54" s="71" t="s">
        <v>138</v>
      </c>
      <c r="C54" s="74" t="s">
        <v>8</v>
      </c>
      <c r="D54" s="74" t="s">
        <v>13</v>
      </c>
      <c r="E54" s="74" t="s">
        <v>123</v>
      </c>
      <c r="F54" s="74" t="s">
        <v>139</v>
      </c>
      <c r="G54" s="74" t="s">
        <v>249</v>
      </c>
      <c r="H54" s="106">
        <v>0</v>
      </c>
      <c r="I54" s="106">
        <v>39.5</v>
      </c>
    </row>
    <row r="55" spans="1:9" s="56" customFormat="1" ht="45.75" customHeight="1">
      <c r="A55" s="85"/>
      <c r="B55" s="71" t="s">
        <v>138</v>
      </c>
      <c r="C55" s="74"/>
      <c r="D55" s="74"/>
      <c r="E55" s="74" t="s">
        <v>187</v>
      </c>
      <c r="F55" s="74" t="s">
        <v>139</v>
      </c>
      <c r="G55" s="74" t="s">
        <v>254</v>
      </c>
      <c r="H55" s="106">
        <v>0</v>
      </c>
      <c r="I55" s="106">
        <v>23.3</v>
      </c>
    </row>
    <row r="56" spans="1:9" s="58" customFormat="1" ht="30" customHeight="1">
      <c r="A56" s="158"/>
      <c r="B56" s="109" t="s">
        <v>255</v>
      </c>
      <c r="C56" s="108" t="s">
        <v>8</v>
      </c>
      <c r="D56" s="108" t="s">
        <v>13</v>
      </c>
      <c r="E56" s="110" t="s">
        <v>124</v>
      </c>
      <c r="F56" s="110" t="s">
        <v>63</v>
      </c>
      <c r="G56" s="181">
        <f>G57+G58+G59+G60</f>
        <v>2859</v>
      </c>
      <c r="H56" s="122">
        <f>H57+H59</f>
        <v>0</v>
      </c>
      <c r="I56" s="122">
        <f>H56+G56</f>
        <v>2859</v>
      </c>
    </row>
    <row r="57" spans="1:9" s="55" customFormat="1" ht="30" customHeight="1">
      <c r="A57" s="158"/>
      <c r="B57" s="70" t="s">
        <v>70</v>
      </c>
      <c r="C57" s="74" t="s">
        <v>8</v>
      </c>
      <c r="D57" s="74" t="s">
        <v>13</v>
      </c>
      <c r="E57" s="74" t="s">
        <v>124</v>
      </c>
      <c r="F57" s="74" t="s">
        <v>4</v>
      </c>
      <c r="G57" s="74" t="s">
        <v>285</v>
      </c>
      <c r="H57" s="106">
        <v>0</v>
      </c>
      <c r="I57" s="122">
        <f>H57+G57</f>
        <v>845.81</v>
      </c>
    </row>
    <row r="58" spans="1:9" s="55" customFormat="1" ht="32.25" customHeight="1">
      <c r="A58" s="158"/>
      <c r="B58" s="70" t="s">
        <v>70</v>
      </c>
      <c r="C58" s="74"/>
      <c r="D58" s="74"/>
      <c r="E58" s="74" t="s">
        <v>256</v>
      </c>
      <c r="F58" s="74" t="s">
        <v>4</v>
      </c>
      <c r="G58" s="74" t="s">
        <v>284</v>
      </c>
      <c r="H58" s="106">
        <v>0</v>
      </c>
      <c r="I58" s="106">
        <f aca="true" t="shared" si="1" ref="I58:I66">G58+H58</f>
        <v>1350.19</v>
      </c>
    </row>
    <row r="59" spans="1:9" s="55" customFormat="1" ht="45.75" customHeight="1">
      <c r="A59" s="85"/>
      <c r="B59" s="71" t="s">
        <v>138</v>
      </c>
      <c r="C59" s="74" t="s">
        <v>8</v>
      </c>
      <c r="D59" s="74" t="s">
        <v>13</v>
      </c>
      <c r="E59" s="74" t="s">
        <v>124</v>
      </c>
      <c r="F59" s="74" t="s">
        <v>139</v>
      </c>
      <c r="G59" s="74" t="s">
        <v>257</v>
      </c>
      <c r="H59" s="106">
        <v>0</v>
      </c>
      <c r="I59" s="106">
        <f t="shared" si="1"/>
        <v>235.99</v>
      </c>
    </row>
    <row r="60" spans="1:9" s="55" customFormat="1" ht="48.75" customHeight="1">
      <c r="A60" s="85"/>
      <c r="B60" s="71" t="s">
        <v>138</v>
      </c>
      <c r="C60" s="74"/>
      <c r="D60" s="74"/>
      <c r="E60" s="74" t="s">
        <v>256</v>
      </c>
      <c r="F60" s="74" t="s">
        <v>139</v>
      </c>
      <c r="G60" s="74" t="s">
        <v>258</v>
      </c>
      <c r="H60" s="106">
        <v>0</v>
      </c>
      <c r="I60" s="106">
        <f t="shared" si="1"/>
        <v>427.01</v>
      </c>
    </row>
    <row r="61" spans="1:9" s="55" customFormat="1" ht="48.75" customHeight="1">
      <c r="A61" s="85"/>
      <c r="B61" s="71" t="s">
        <v>173</v>
      </c>
      <c r="C61" s="74"/>
      <c r="D61" s="74"/>
      <c r="E61" s="74" t="s">
        <v>118</v>
      </c>
      <c r="F61" s="74" t="s">
        <v>63</v>
      </c>
      <c r="G61" s="123">
        <f>G62+G63+G64+G65</f>
        <v>560</v>
      </c>
      <c r="H61" s="106">
        <f>H66</f>
        <v>35</v>
      </c>
      <c r="I61" s="106">
        <f>G61+H61</f>
        <v>595</v>
      </c>
    </row>
    <row r="62" spans="1:9" s="57" customFormat="1" ht="28.5" customHeight="1">
      <c r="A62" s="76"/>
      <c r="B62" s="71" t="s">
        <v>70</v>
      </c>
      <c r="C62" s="74" t="s">
        <v>8</v>
      </c>
      <c r="D62" s="74" t="s">
        <v>1</v>
      </c>
      <c r="E62" s="74" t="s">
        <v>118</v>
      </c>
      <c r="F62" s="74" t="s">
        <v>4</v>
      </c>
      <c r="G62" s="74" t="s">
        <v>259</v>
      </c>
      <c r="H62" s="106">
        <v>0</v>
      </c>
      <c r="I62" s="106">
        <f t="shared" si="1"/>
        <v>250</v>
      </c>
    </row>
    <row r="63" spans="1:9" s="56" customFormat="1" ht="33.75" customHeight="1">
      <c r="A63" s="76"/>
      <c r="B63" s="71" t="s">
        <v>70</v>
      </c>
      <c r="C63" s="74"/>
      <c r="D63" s="74"/>
      <c r="E63" s="74" t="s">
        <v>186</v>
      </c>
      <c r="F63" s="74" t="s">
        <v>4</v>
      </c>
      <c r="G63" s="74" t="s">
        <v>260</v>
      </c>
      <c r="H63" s="106">
        <v>0</v>
      </c>
      <c r="I63" s="106">
        <f t="shared" si="1"/>
        <v>180</v>
      </c>
    </row>
    <row r="64" spans="1:9" s="56" customFormat="1" ht="48" customHeight="1">
      <c r="A64" s="76"/>
      <c r="B64" s="70" t="s">
        <v>138</v>
      </c>
      <c r="C64" s="74" t="s">
        <v>8</v>
      </c>
      <c r="D64" s="74" t="s">
        <v>1</v>
      </c>
      <c r="E64" s="74" t="s">
        <v>118</v>
      </c>
      <c r="F64" s="74" t="s">
        <v>139</v>
      </c>
      <c r="G64" s="74" t="s">
        <v>262</v>
      </c>
      <c r="H64" s="106">
        <v>0</v>
      </c>
      <c r="I64" s="106">
        <f t="shared" si="1"/>
        <v>75.7</v>
      </c>
    </row>
    <row r="65" spans="1:9" s="55" customFormat="1" ht="50.25" customHeight="1">
      <c r="A65" s="76"/>
      <c r="B65" s="80" t="s">
        <v>138</v>
      </c>
      <c r="C65" s="74"/>
      <c r="D65" s="74"/>
      <c r="E65" s="74" t="s">
        <v>186</v>
      </c>
      <c r="F65" s="74" t="s">
        <v>139</v>
      </c>
      <c r="G65" s="74" t="s">
        <v>261</v>
      </c>
      <c r="H65" s="106">
        <v>0</v>
      </c>
      <c r="I65" s="106">
        <f t="shared" si="1"/>
        <v>54.3</v>
      </c>
    </row>
    <row r="66" spans="1:9" s="55" customFormat="1" ht="33" customHeight="1">
      <c r="A66" s="76"/>
      <c r="B66" s="80" t="s">
        <v>74</v>
      </c>
      <c r="C66" s="74"/>
      <c r="D66" s="74"/>
      <c r="E66" s="74" t="s">
        <v>118</v>
      </c>
      <c r="F66" s="74" t="s">
        <v>6</v>
      </c>
      <c r="G66" s="74" t="s">
        <v>184</v>
      </c>
      <c r="H66" s="106">
        <v>35</v>
      </c>
      <c r="I66" s="106">
        <f t="shared" si="1"/>
        <v>35</v>
      </c>
    </row>
    <row r="67" spans="1:9" s="55" customFormat="1" ht="14.25" customHeight="1">
      <c r="A67" s="85" t="s">
        <v>211</v>
      </c>
      <c r="B67" s="105" t="s">
        <v>69</v>
      </c>
      <c r="C67" s="82" t="s">
        <v>1</v>
      </c>
      <c r="D67" s="82" t="s">
        <v>10</v>
      </c>
      <c r="E67" s="82" t="s">
        <v>125</v>
      </c>
      <c r="F67" s="82"/>
      <c r="G67" s="82" t="s">
        <v>229</v>
      </c>
      <c r="H67" s="83">
        <f>H68</f>
        <v>0</v>
      </c>
      <c r="I67" s="83">
        <f>I68</f>
        <v>490</v>
      </c>
    </row>
    <row r="68" spans="1:10" s="56" customFormat="1" ht="18" customHeight="1">
      <c r="A68" s="76"/>
      <c r="B68" s="70" t="s">
        <v>69</v>
      </c>
      <c r="C68" s="74" t="s">
        <v>1</v>
      </c>
      <c r="D68" s="74" t="s">
        <v>10</v>
      </c>
      <c r="E68" s="74" t="s">
        <v>144</v>
      </c>
      <c r="F68" s="74"/>
      <c r="G68" s="74" t="s">
        <v>229</v>
      </c>
      <c r="H68" s="106">
        <f>H69</f>
        <v>0</v>
      </c>
      <c r="I68" s="106">
        <f>I69</f>
        <v>490</v>
      </c>
      <c r="J68" s="61"/>
    </row>
    <row r="69" spans="1:10" s="56" customFormat="1" ht="18.75" customHeight="1">
      <c r="A69" s="76"/>
      <c r="B69" s="71" t="s">
        <v>66</v>
      </c>
      <c r="C69" s="74" t="s">
        <v>1</v>
      </c>
      <c r="D69" s="74" t="s">
        <v>10</v>
      </c>
      <c r="E69" s="74" t="s">
        <v>113</v>
      </c>
      <c r="F69" s="74" t="s">
        <v>63</v>
      </c>
      <c r="G69" s="74" t="s">
        <v>229</v>
      </c>
      <c r="H69" s="106">
        <f>H70+H71</f>
        <v>0</v>
      </c>
      <c r="I69" s="106">
        <f>I70+I71</f>
        <v>490</v>
      </c>
      <c r="J69" s="62"/>
    </row>
    <row r="70" spans="1:10" s="56" customFormat="1" ht="33" customHeight="1">
      <c r="A70" s="76"/>
      <c r="B70" s="71" t="s">
        <v>70</v>
      </c>
      <c r="C70" s="74" t="s">
        <v>1</v>
      </c>
      <c r="D70" s="74" t="s">
        <v>10</v>
      </c>
      <c r="E70" s="74" t="s">
        <v>113</v>
      </c>
      <c r="F70" s="74" t="s">
        <v>4</v>
      </c>
      <c r="G70" s="74" t="s">
        <v>253</v>
      </c>
      <c r="H70" s="106">
        <v>0</v>
      </c>
      <c r="I70" s="106">
        <v>376</v>
      </c>
      <c r="J70" s="48"/>
    </row>
    <row r="71" spans="1:10" s="55" customFormat="1" ht="48.75" customHeight="1">
      <c r="A71" s="76"/>
      <c r="B71" s="71" t="s">
        <v>138</v>
      </c>
      <c r="C71" s="74" t="s">
        <v>1</v>
      </c>
      <c r="D71" s="74" t="s">
        <v>10</v>
      </c>
      <c r="E71" s="74" t="s">
        <v>113</v>
      </c>
      <c r="F71" s="74" t="s">
        <v>139</v>
      </c>
      <c r="G71" s="74" t="s">
        <v>252</v>
      </c>
      <c r="H71" s="106">
        <v>0</v>
      </c>
      <c r="I71" s="106">
        <v>114</v>
      </c>
      <c r="J71" s="48"/>
    </row>
    <row r="72" spans="1:10" s="56" customFormat="1" ht="18" customHeight="1">
      <c r="A72" s="85" t="s">
        <v>212</v>
      </c>
      <c r="B72" s="104" t="s">
        <v>69</v>
      </c>
      <c r="C72" s="82" t="s">
        <v>1</v>
      </c>
      <c r="D72" s="82" t="s">
        <v>8</v>
      </c>
      <c r="E72" s="82" t="s">
        <v>125</v>
      </c>
      <c r="F72" s="82"/>
      <c r="G72" s="82" t="s">
        <v>191</v>
      </c>
      <c r="H72" s="83">
        <f>H73+H74</f>
        <v>229</v>
      </c>
      <c r="I72" s="83">
        <f>I73+I74</f>
        <v>230</v>
      </c>
      <c r="J72" s="48"/>
    </row>
    <row r="73" spans="1:10" s="57" customFormat="1" ht="12.75" customHeight="1">
      <c r="A73" s="76"/>
      <c r="B73" s="70" t="s">
        <v>286</v>
      </c>
      <c r="C73" s="74"/>
      <c r="D73" s="74"/>
      <c r="E73" s="74" t="s">
        <v>287</v>
      </c>
      <c r="F73" s="74" t="s">
        <v>288</v>
      </c>
      <c r="G73" s="74" t="s">
        <v>184</v>
      </c>
      <c r="H73" s="106">
        <v>229</v>
      </c>
      <c r="I73" s="106">
        <v>229</v>
      </c>
      <c r="J73" s="48"/>
    </row>
    <row r="74" spans="1:10" s="57" customFormat="1" ht="18" customHeight="1">
      <c r="A74" s="76"/>
      <c r="B74" s="71" t="s">
        <v>77</v>
      </c>
      <c r="C74" s="74" t="s">
        <v>1</v>
      </c>
      <c r="D74" s="74" t="s">
        <v>8</v>
      </c>
      <c r="E74" s="74" t="s">
        <v>114</v>
      </c>
      <c r="F74" s="74" t="s">
        <v>9</v>
      </c>
      <c r="G74" s="74" t="s">
        <v>191</v>
      </c>
      <c r="H74" s="106">
        <v>0</v>
      </c>
      <c r="I74" s="106">
        <v>1</v>
      </c>
      <c r="J74" s="48"/>
    </row>
    <row r="75" spans="1:10" s="58" customFormat="1" ht="33" customHeight="1" hidden="1">
      <c r="A75" s="85" t="s">
        <v>8</v>
      </c>
      <c r="B75" s="81" t="s">
        <v>119</v>
      </c>
      <c r="C75" s="82" t="s">
        <v>81</v>
      </c>
      <c r="D75" s="82" t="s">
        <v>81</v>
      </c>
      <c r="E75" s="82" t="s">
        <v>3</v>
      </c>
      <c r="F75" s="82" t="s">
        <v>63</v>
      </c>
      <c r="G75" s="82"/>
      <c r="H75" s="124"/>
      <c r="I75" s="124">
        <v>0</v>
      </c>
      <c r="J75" s="48"/>
    </row>
    <row r="76" spans="1:10" s="58" customFormat="1" ht="33" customHeight="1" hidden="1">
      <c r="A76" s="85"/>
      <c r="B76" s="80" t="s">
        <v>119</v>
      </c>
      <c r="C76" s="74" t="s">
        <v>81</v>
      </c>
      <c r="D76" s="74" t="s">
        <v>81</v>
      </c>
      <c r="E76" s="74" t="s">
        <v>82</v>
      </c>
      <c r="F76" s="74" t="s">
        <v>80</v>
      </c>
      <c r="G76" s="74"/>
      <c r="H76" s="125"/>
      <c r="I76" s="125">
        <v>0</v>
      </c>
      <c r="J76" s="48"/>
    </row>
    <row r="77" spans="1:10" s="56" customFormat="1" ht="21" customHeight="1">
      <c r="A77" s="85" t="s">
        <v>8</v>
      </c>
      <c r="B77" s="208" t="s">
        <v>22</v>
      </c>
      <c r="C77" s="208"/>
      <c r="D77" s="208"/>
      <c r="E77" s="208"/>
      <c r="F77" s="208"/>
      <c r="G77" s="83">
        <f>G72+G67+G49+G41+G38+G30+G25+G21+G16+G8</f>
        <v>7745.7</v>
      </c>
      <c r="H77" s="83">
        <f>H8+H16+H25+H30+H41+H49+H38+H67+H72</f>
        <v>249.04825</v>
      </c>
      <c r="I77" s="83">
        <f>I8+I16+I25+I30+I41+I49+I67+I72+I38+I21</f>
        <v>7994.748250000001</v>
      </c>
      <c r="J77" s="48"/>
    </row>
    <row r="78" spans="1:10" s="58" customFormat="1" ht="33" customHeight="1">
      <c r="A78" s="60"/>
      <c r="B78" s="59"/>
      <c r="C78" s="60"/>
      <c r="D78" s="60"/>
      <c r="E78" s="60"/>
      <c r="F78" s="60"/>
      <c r="G78" s="60"/>
      <c r="H78" s="60"/>
      <c r="I78" s="62"/>
      <c r="J78" s="48"/>
    </row>
    <row r="79" spans="1:10" s="58" customFormat="1" ht="33" customHeight="1">
      <c r="A79" s="62"/>
      <c r="B79" s="62"/>
      <c r="C79" s="62"/>
      <c r="D79" s="62"/>
      <c r="E79" s="62"/>
      <c r="F79" s="62"/>
      <c r="G79" s="62"/>
      <c r="H79" s="62"/>
      <c r="I79" s="48"/>
      <c r="J79" s="48"/>
    </row>
    <row r="80" spans="1:10" s="55" customFormat="1" ht="33" customHeight="1">
      <c r="A80" s="46"/>
      <c r="B80" s="47"/>
      <c r="C80" s="48"/>
      <c r="D80" s="48"/>
      <c r="E80" s="48"/>
      <c r="F80" s="48"/>
      <c r="G80" s="48"/>
      <c r="H80" s="48"/>
      <c r="I80" s="48"/>
      <c r="J80" s="48"/>
    </row>
    <row r="81" spans="1:10" s="55" customFormat="1" ht="33" customHeight="1">
      <c r="A81" s="46"/>
      <c r="B81" s="47"/>
      <c r="C81" s="48"/>
      <c r="D81" s="48"/>
      <c r="E81" s="48"/>
      <c r="F81" s="48"/>
      <c r="G81" s="48"/>
      <c r="H81" s="48"/>
      <c r="I81" s="48"/>
      <c r="J81" s="48"/>
    </row>
    <row r="82" spans="1:10" s="55" customFormat="1" ht="33" customHeight="1">
      <c r="A82" s="46"/>
      <c r="B82" s="47"/>
      <c r="C82" s="48"/>
      <c r="D82" s="48"/>
      <c r="E82" s="48"/>
      <c r="F82" s="48"/>
      <c r="G82" s="48"/>
      <c r="H82" s="48"/>
      <c r="I82" s="48"/>
      <c r="J82" s="48"/>
    </row>
    <row r="83" spans="1:10" s="55" customFormat="1" ht="33" customHeight="1">
      <c r="A83" s="46"/>
      <c r="B83" s="47"/>
      <c r="C83" s="48"/>
      <c r="D83" s="48"/>
      <c r="E83" s="48"/>
      <c r="F83" s="48"/>
      <c r="G83" s="48"/>
      <c r="H83" s="48"/>
      <c r="I83" s="48"/>
      <c r="J83" s="48"/>
    </row>
    <row r="84" spans="1:10" s="55" customFormat="1" ht="33" customHeight="1">
      <c r="A84" s="46"/>
      <c r="B84" s="47"/>
      <c r="C84" s="48"/>
      <c r="D84" s="48"/>
      <c r="E84" s="48"/>
      <c r="F84" s="48"/>
      <c r="G84" s="48"/>
      <c r="H84" s="48"/>
      <c r="I84" s="48"/>
      <c r="J84" s="48"/>
    </row>
    <row r="85" spans="1:10" s="56" customFormat="1" ht="33" customHeight="1">
      <c r="A85" s="46"/>
      <c r="B85" s="47"/>
      <c r="C85" s="48"/>
      <c r="D85" s="48"/>
      <c r="E85" s="48"/>
      <c r="F85" s="48"/>
      <c r="G85" s="48"/>
      <c r="H85" s="48"/>
      <c r="I85" s="48"/>
      <c r="J85" s="48"/>
    </row>
    <row r="86" spans="1:10" s="55" customFormat="1" ht="33" customHeight="1">
      <c r="A86" s="46"/>
      <c r="B86" s="47"/>
      <c r="C86" s="48"/>
      <c r="D86" s="48"/>
      <c r="E86" s="48"/>
      <c r="F86" s="48"/>
      <c r="G86" s="48"/>
      <c r="H86" s="48"/>
      <c r="I86" s="48"/>
      <c r="J86" s="48"/>
    </row>
    <row r="87" spans="1:10" s="55" customFormat="1" ht="33" customHeight="1">
      <c r="A87" s="46"/>
      <c r="B87" s="47"/>
      <c r="C87" s="48"/>
      <c r="D87" s="48"/>
      <c r="E87" s="48"/>
      <c r="F87" s="48"/>
      <c r="G87" s="48"/>
      <c r="H87" s="48"/>
      <c r="I87" s="48"/>
      <c r="J87" s="48"/>
    </row>
    <row r="88" spans="1:10" s="56" customFormat="1" ht="33" customHeight="1">
      <c r="A88" s="46"/>
      <c r="B88" s="47"/>
      <c r="C88" s="48"/>
      <c r="D88" s="48"/>
      <c r="E88" s="48"/>
      <c r="F88" s="48"/>
      <c r="G88" s="48"/>
      <c r="H88" s="48"/>
      <c r="I88" s="48"/>
      <c r="J88" s="48"/>
    </row>
    <row r="89" spans="1:10" s="56" customFormat="1" ht="33" customHeight="1">
      <c r="A89" s="46"/>
      <c r="B89" s="47"/>
      <c r="C89" s="48"/>
      <c r="D89" s="48"/>
      <c r="E89" s="48"/>
      <c r="F89" s="48"/>
      <c r="G89" s="48"/>
      <c r="H89" s="48"/>
      <c r="I89" s="48"/>
      <c r="J89" s="48"/>
    </row>
    <row r="90" spans="1:10" s="56" customFormat="1" ht="33" customHeight="1">
      <c r="A90" s="46"/>
      <c r="B90" s="47"/>
      <c r="C90" s="48"/>
      <c r="D90" s="48"/>
      <c r="E90" s="48"/>
      <c r="F90" s="48"/>
      <c r="G90" s="48"/>
      <c r="H90" s="48"/>
      <c r="I90" s="48"/>
      <c r="J90" s="48"/>
    </row>
    <row r="91" spans="1:10" s="55" customFormat="1" ht="33" customHeight="1">
      <c r="A91" s="46"/>
      <c r="B91" s="47"/>
      <c r="C91" s="48"/>
      <c r="D91" s="48"/>
      <c r="E91" s="48"/>
      <c r="F91" s="48"/>
      <c r="G91" s="48"/>
      <c r="H91" s="48"/>
      <c r="I91" s="48"/>
      <c r="J91" s="48"/>
    </row>
    <row r="92" spans="1:10" s="54" customFormat="1" ht="33" customHeight="1">
      <c r="A92" s="46"/>
      <c r="B92" s="47"/>
      <c r="C92" s="48"/>
      <c r="D92" s="48"/>
      <c r="E92" s="48"/>
      <c r="F92" s="48"/>
      <c r="G92" s="48"/>
      <c r="H92" s="48"/>
      <c r="I92" s="48"/>
      <c r="J92" s="48"/>
    </row>
    <row r="93" spans="1:11" s="54" customFormat="1" ht="33" customHeight="1">
      <c r="A93" s="46"/>
      <c r="B93" s="47"/>
      <c r="C93" s="48"/>
      <c r="D93" s="48"/>
      <c r="E93" s="48"/>
      <c r="F93" s="48"/>
      <c r="G93" s="48"/>
      <c r="H93" s="48"/>
      <c r="I93" s="48"/>
      <c r="J93" s="48"/>
      <c r="K93" s="47"/>
    </row>
  </sheetData>
  <sheetProtection/>
  <mergeCells count="5">
    <mergeCell ref="E1:I1"/>
    <mergeCell ref="B77:F77"/>
    <mergeCell ref="F5:H5"/>
    <mergeCell ref="E2:I2"/>
    <mergeCell ref="A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="95" zoomScaleNormal="95" workbookViewId="0" topLeftCell="A139">
      <selection activeCell="K30" sqref="K30"/>
    </sheetView>
  </sheetViews>
  <sheetFormatPr defaultColWidth="9.125" defaultRowHeight="12.75"/>
  <cols>
    <col min="1" max="1" width="9.125" style="45" customWidth="1"/>
    <col min="2" max="2" width="51.625" style="45" customWidth="1"/>
    <col min="3" max="3" width="6.125" style="45" customWidth="1"/>
    <col min="4" max="4" width="6.375" style="45" customWidth="1"/>
    <col min="5" max="5" width="7.375" style="45" customWidth="1"/>
    <col min="6" max="6" width="14.625" style="45" customWidth="1"/>
    <col min="7" max="7" width="11.875" style="45" customWidth="1"/>
    <col min="8" max="8" width="19.625" style="45" hidden="1" customWidth="1"/>
    <col min="9" max="9" width="20.50390625" style="66" customWidth="1"/>
    <col min="10" max="10" width="15.50390625" style="45" customWidth="1"/>
    <col min="11" max="11" width="18.75390625" style="66" customWidth="1"/>
    <col min="12" max="12" width="16.375" style="45" customWidth="1"/>
    <col min="13" max="16384" width="9.125" style="45" customWidth="1"/>
  </cols>
  <sheetData>
    <row r="1" spans="2:11" ht="18" customHeight="1">
      <c r="B1" s="90"/>
      <c r="C1" s="90"/>
      <c r="D1" s="90"/>
      <c r="E1" s="90"/>
      <c r="F1" s="90"/>
      <c r="G1" s="211"/>
      <c r="H1" s="212"/>
      <c r="I1" s="196"/>
      <c r="K1" s="45"/>
    </row>
    <row r="2" spans="2:11" ht="48" customHeight="1">
      <c r="B2" s="90"/>
      <c r="C2" s="90"/>
      <c r="D2" s="90"/>
      <c r="E2" s="90"/>
      <c r="F2" s="90"/>
      <c r="G2" s="211" t="s">
        <v>269</v>
      </c>
      <c r="H2" s="211"/>
      <c r="I2" s="211"/>
      <c r="J2" s="211"/>
      <c r="K2" s="211"/>
    </row>
    <row r="3" spans="2:11" s="63" customFormat="1" ht="47.25" customHeight="1">
      <c r="B3" s="213" t="s">
        <v>193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2:11" s="63" customFormat="1" ht="14.25" customHeight="1">
      <c r="B4" s="89"/>
      <c r="C4" s="89"/>
      <c r="D4" s="89"/>
      <c r="E4" s="89"/>
      <c r="F4" s="89"/>
      <c r="G4" s="89"/>
      <c r="H4" s="89" t="s">
        <v>131</v>
      </c>
      <c r="K4" s="183" t="s">
        <v>182</v>
      </c>
    </row>
    <row r="5" spans="1:11" s="63" customFormat="1" ht="27.75" customHeight="1">
      <c r="A5" s="126"/>
      <c r="B5" s="23" t="s">
        <v>34</v>
      </c>
      <c r="C5" s="68" t="s">
        <v>132</v>
      </c>
      <c r="D5" s="68" t="s">
        <v>133</v>
      </c>
      <c r="E5" s="68" t="s">
        <v>134</v>
      </c>
      <c r="F5" s="68" t="s">
        <v>135</v>
      </c>
      <c r="G5" s="68" t="s">
        <v>136</v>
      </c>
      <c r="H5" s="22" t="s">
        <v>158</v>
      </c>
      <c r="I5" s="22" t="s">
        <v>160</v>
      </c>
      <c r="J5" s="182" t="s">
        <v>263</v>
      </c>
      <c r="K5" s="69" t="s">
        <v>264</v>
      </c>
    </row>
    <row r="6" spans="1:11" s="64" customFormat="1" ht="18.75" customHeight="1">
      <c r="A6" s="127"/>
      <c r="B6" s="133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133">
        <v>7</v>
      </c>
      <c r="I6" s="184">
        <v>7</v>
      </c>
      <c r="J6" s="185">
        <v>8</v>
      </c>
      <c r="K6" s="185">
        <v>9</v>
      </c>
    </row>
    <row r="7" spans="1:11" s="64" customFormat="1" ht="12.75" customHeight="1">
      <c r="A7" s="127"/>
      <c r="B7" s="81" t="s">
        <v>83</v>
      </c>
      <c r="C7" s="85"/>
      <c r="D7" s="85"/>
      <c r="E7" s="85"/>
      <c r="F7" s="85"/>
      <c r="G7" s="77"/>
      <c r="H7" s="77" t="e">
        <f>H9+H15+H31+#REF!</f>
        <v>#REF!</v>
      </c>
      <c r="I7" s="171">
        <f>I9+I15+I31</f>
        <v>2259</v>
      </c>
      <c r="J7" s="136">
        <f>J9+J15+J28</f>
        <v>229</v>
      </c>
      <c r="K7" s="136">
        <f>I7+J7</f>
        <v>2488</v>
      </c>
    </row>
    <row r="8" spans="1:11" ht="14.25" customHeight="1" hidden="1">
      <c r="A8" s="128"/>
      <c r="B8" s="129" t="s">
        <v>143</v>
      </c>
      <c r="C8" s="79" t="s">
        <v>1</v>
      </c>
      <c r="D8" s="79"/>
      <c r="E8" s="79"/>
      <c r="F8" s="79" t="s">
        <v>63</v>
      </c>
      <c r="G8" s="73">
        <f>G9+G15+G31</f>
        <v>0</v>
      </c>
      <c r="H8" s="73" t="e">
        <f>H9+H15+H31</f>
        <v>#REF!</v>
      </c>
      <c r="I8" s="73">
        <f>I9+I15+I31</f>
        <v>2259</v>
      </c>
      <c r="J8" s="186"/>
      <c r="K8" s="136">
        <f>I8+J8</f>
        <v>2259</v>
      </c>
    </row>
    <row r="9" spans="1:11" ht="36" customHeight="1">
      <c r="A9" s="128"/>
      <c r="B9" s="121" t="s">
        <v>141</v>
      </c>
      <c r="C9" s="85" t="s">
        <v>65</v>
      </c>
      <c r="D9" s="85" t="s">
        <v>1</v>
      </c>
      <c r="E9" s="85" t="s">
        <v>10</v>
      </c>
      <c r="F9" s="85"/>
      <c r="G9" s="77"/>
      <c r="H9" s="83">
        <f aca="true" t="shared" si="0" ref="H9:I11">H10</f>
        <v>0</v>
      </c>
      <c r="I9" s="83">
        <f t="shared" si="0"/>
        <v>490</v>
      </c>
      <c r="J9" s="136">
        <v>0</v>
      </c>
      <c r="K9" s="136">
        <f>I9+J9</f>
        <v>490</v>
      </c>
    </row>
    <row r="10" spans="1:11" ht="18" customHeight="1">
      <c r="A10" s="128"/>
      <c r="B10" s="107" t="s">
        <v>142</v>
      </c>
      <c r="C10" s="76" t="s">
        <v>65</v>
      </c>
      <c r="D10" s="76" t="s">
        <v>1</v>
      </c>
      <c r="E10" s="76" t="s">
        <v>10</v>
      </c>
      <c r="F10" s="76" t="s">
        <v>125</v>
      </c>
      <c r="G10" s="75"/>
      <c r="H10" s="106">
        <f t="shared" si="0"/>
        <v>0</v>
      </c>
      <c r="I10" s="106">
        <f t="shared" si="0"/>
        <v>490</v>
      </c>
      <c r="J10" s="123">
        <v>0</v>
      </c>
      <c r="K10" s="123">
        <f>I10+J10</f>
        <v>490</v>
      </c>
    </row>
    <row r="11" spans="1:11" s="65" customFormat="1" ht="31.5" customHeight="1">
      <c r="A11" s="130"/>
      <c r="B11" s="107" t="s">
        <v>69</v>
      </c>
      <c r="C11" s="76" t="s">
        <v>65</v>
      </c>
      <c r="D11" s="76" t="s">
        <v>1</v>
      </c>
      <c r="E11" s="76" t="s">
        <v>10</v>
      </c>
      <c r="F11" s="76" t="s">
        <v>144</v>
      </c>
      <c r="G11" s="75"/>
      <c r="H11" s="106">
        <f t="shared" si="0"/>
        <v>0</v>
      </c>
      <c r="I11" s="106">
        <f t="shared" si="0"/>
        <v>490</v>
      </c>
      <c r="J11" s="123">
        <v>0</v>
      </c>
      <c r="K11" s="123">
        <f aca="true" t="shared" si="1" ref="K11:K89">I11+J11</f>
        <v>490</v>
      </c>
    </row>
    <row r="12" spans="1:11" ht="30.75" customHeight="1">
      <c r="A12" s="128"/>
      <c r="B12" s="80" t="s">
        <v>66</v>
      </c>
      <c r="C12" s="76" t="s">
        <v>65</v>
      </c>
      <c r="D12" s="76" t="s">
        <v>1</v>
      </c>
      <c r="E12" s="76" t="s">
        <v>10</v>
      </c>
      <c r="F12" s="76" t="s">
        <v>113</v>
      </c>
      <c r="G12" s="76" t="s">
        <v>63</v>
      </c>
      <c r="H12" s="106">
        <f>H13+H14</f>
        <v>0</v>
      </c>
      <c r="I12" s="106">
        <f>I13+I14</f>
        <v>490</v>
      </c>
      <c r="J12" s="123">
        <v>0</v>
      </c>
      <c r="K12" s="123">
        <f t="shared" si="1"/>
        <v>490</v>
      </c>
    </row>
    <row r="13" spans="1:11" s="65" customFormat="1" ht="45.75" customHeight="1">
      <c r="A13" s="130"/>
      <c r="B13" s="80" t="s">
        <v>70</v>
      </c>
      <c r="C13" s="76" t="s">
        <v>65</v>
      </c>
      <c r="D13" s="76" t="s">
        <v>1</v>
      </c>
      <c r="E13" s="76" t="s">
        <v>10</v>
      </c>
      <c r="F13" s="76" t="s">
        <v>113</v>
      </c>
      <c r="G13" s="76" t="s">
        <v>4</v>
      </c>
      <c r="H13" s="106">
        <v>0</v>
      </c>
      <c r="I13" s="106">
        <v>376</v>
      </c>
      <c r="J13" s="123">
        <v>0</v>
      </c>
      <c r="K13" s="123">
        <f t="shared" si="1"/>
        <v>376</v>
      </c>
    </row>
    <row r="14" spans="1:11" ht="60" customHeight="1">
      <c r="A14" s="128"/>
      <c r="B14" s="80" t="s">
        <v>138</v>
      </c>
      <c r="C14" s="76" t="s">
        <v>65</v>
      </c>
      <c r="D14" s="76" t="s">
        <v>1</v>
      </c>
      <c r="E14" s="76" t="s">
        <v>10</v>
      </c>
      <c r="F14" s="76" t="s">
        <v>113</v>
      </c>
      <c r="G14" s="76" t="s">
        <v>139</v>
      </c>
      <c r="H14" s="106">
        <v>0</v>
      </c>
      <c r="I14" s="106">
        <v>114</v>
      </c>
      <c r="J14" s="123">
        <v>0</v>
      </c>
      <c r="K14" s="123">
        <f t="shared" si="1"/>
        <v>114</v>
      </c>
    </row>
    <row r="15" spans="1:11" ht="64.5" customHeight="1">
      <c r="A15" s="128"/>
      <c r="B15" s="121" t="s">
        <v>30</v>
      </c>
      <c r="C15" s="85" t="s">
        <v>65</v>
      </c>
      <c r="D15" s="85" t="s">
        <v>1</v>
      </c>
      <c r="E15" s="85" t="s">
        <v>2</v>
      </c>
      <c r="F15" s="85"/>
      <c r="G15" s="77"/>
      <c r="H15" s="83" t="e">
        <f>H16</f>
        <v>#REF!</v>
      </c>
      <c r="I15" s="83">
        <f>I16</f>
        <v>1768</v>
      </c>
      <c r="J15" s="136">
        <v>0</v>
      </c>
      <c r="K15" s="136">
        <f t="shared" si="1"/>
        <v>1768</v>
      </c>
    </row>
    <row r="16" spans="1:11" s="65" customFormat="1" ht="48" customHeight="1">
      <c r="A16" s="130"/>
      <c r="B16" s="80" t="s">
        <v>161</v>
      </c>
      <c r="C16" s="76" t="s">
        <v>65</v>
      </c>
      <c r="D16" s="76" t="s">
        <v>1</v>
      </c>
      <c r="E16" s="76" t="s">
        <v>2</v>
      </c>
      <c r="F16" s="76" t="s">
        <v>126</v>
      </c>
      <c r="G16" s="75"/>
      <c r="H16" s="106" t="e">
        <f>H17</f>
        <v>#REF!</v>
      </c>
      <c r="I16" s="106">
        <f>I17+I24+I23</f>
        <v>1768</v>
      </c>
      <c r="J16" s="123">
        <v>0</v>
      </c>
      <c r="K16" s="123">
        <f t="shared" si="1"/>
        <v>1768</v>
      </c>
    </row>
    <row r="17" spans="1:11" ht="35.25" customHeight="1">
      <c r="A17" s="128"/>
      <c r="B17" s="80" t="s">
        <v>162</v>
      </c>
      <c r="C17" s="76" t="s">
        <v>65</v>
      </c>
      <c r="D17" s="76" t="s">
        <v>1</v>
      </c>
      <c r="E17" s="76" t="s">
        <v>2</v>
      </c>
      <c r="F17" s="76" t="s">
        <v>117</v>
      </c>
      <c r="G17" s="76" t="s">
        <v>63</v>
      </c>
      <c r="H17" s="106" t="e">
        <f>H18+H20+#REF!+H24+H25+H26+H27</f>
        <v>#REF!</v>
      </c>
      <c r="I17" s="106">
        <f>I18+I19+I20+I22</f>
        <v>1693</v>
      </c>
      <c r="J17" s="123">
        <v>0</v>
      </c>
      <c r="K17" s="123">
        <f t="shared" si="1"/>
        <v>1693</v>
      </c>
    </row>
    <row r="18" spans="1:11" ht="45" customHeight="1">
      <c r="A18" s="128"/>
      <c r="B18" s="80" t="s">
        <v>70</v>
      </c>
      <c r="C18" s="76" t="s">
        <v>65</v>
      </c>
      <c r="D18" s="76" t="s">
        <v>1</v>
      </c>
      <c r="E18" s="76" t="s">
        <v>2</v>
      </c>
      <c r="F18" s="76" t="s">
        <v>116</v>
      </c>
      <c r="G18" s="76" t="s">
        <v>4</v>
      </c>
      <c r="H18" s="106">
        <v>39.64</v>
      </c>
      <c r="I18" s="106">
        <v>1219</v>
      </c>
      <c r="J18" s="123">
        <v>0</v>
      </c>
      <c r="K18" s="123">
        <f t="shared" si="1"/>
        <v>1219</v>
      </c>
    </row>
    <row r="19" spans="1:11" ht="45" customHeight="1">
      <c r="A19" s="128"/>
      <c r="B19" s="80" t="s">
        <v>70</v>
      </c>
      <c r="C19" s="76" t="s">
        <v>65</v>
      </c>
      <c r="D19" s="76" t="s">
        <v>1</v>
      </c>
      <c r="E19" s="76" t="s">
        <v>2</v>
      </c>
      <c r="F19" s="76" t="s">
        <v>188</v>
      </c>
      <c r="G19" s="76" t="s">
        <v>4</v>
      </c>
      <c r="H19" s="106"/>
      <c r="I19" s="106">
        <v>81</v>
      </c>
      <c r="J19" s="123">
        <v>0</v>
      </c>
      <c r="K19" s="123">
        <f t="shared" si="1"/>
        <v>81</v>
      </c>
    </row>
    <row r="20" spans="1:11" ht="63" customHeight="1">
      <c r="A20" s="128"/>
      <c r="B20" s="72" t="s">
        <v>138</v>
      </c>
      <c r="C20" s="76" t="s">
        <v>65</v>
      </c>
      <c r="D20" s="76" t="s">
        <v>1</v>
      </c>
      <c r="E20" s="76" t="s">
        <v>2</v>
      </c>
      <c r="F20" s="76" t="s">
        <v>116</v>
      </c>
      <c r="G20" s="76" t="s">
        <v>139</v>
      </c>
      <c r="H20" s="106">
        <v>11.96</v>
      </c>
      <c r="I20" s="106">
        <v>368</v>
      </c>
      <c r="J20" s="123">
        <v>0</v>
      </c>
      <c r="K20" s="123">
        <f t="shared" si="1"/>
        <v>368</v>
      </c>
    </row>
    <row r="21" spans="1:11" s="65" customFormat="1" ht="57" customHeight="1" hidden="1">
      <c r="A21" s="130"/>
      <c r="B21" s="107" t="s">
        <v>71</v>
      </c>
      <c r="C21" s="76" t="s">
        <v>1</v>
      </c>
      <c r="D21" s="76" t="s">
        <v>1</v>
      </c>
      <c r="E21" s="76" t="s">
        <v>2</v>
      </c>
      <c r="F21" s="76" t="s">
        <v>115</v>
      </c>
      <c r="G21" s="76" t="s">
        <v>72</v>
      </c>
      <c r="H21" s="83"/>
      <c r="I21" s="106">
        <f>8!I13</f>
        <v>25</v>
      </c>
      <c r="J21" s="123"/>
      <c r="K21" s="123">
        <f t="shared" si="1"/>
        <v>25</v>
      </c>
    </row>
    <row r="22" spans="1:11" s="65" customFormat="1" ht="66" customHeight="1">
      <c r="A22" s="130"/>
      <c r="B22" s="107" t="s">
        <v>138</v>
      </c>
      <c r="C22" s="76" t="s">
        <v>65</v>
      </c>
      <c r="D22" s="76" t="s">
        <v>1</v>
      </c>
      <c r="E22" s="76" t="s">
        <v>2</v>
      </c>
      <c r="F22" s="76" t="s">
        <v>188</v>
      </c>
      <c r="G22" s="76" t="s">
        <v>139</v>
      </c>
      <c r="H22" s="83"/>
      <c r="I22" s="106">
        <v>25</v>
      </c>
      <c r="J22" s="123">
        <v>0</v>
      </c>
      <c r="K22" s="123">
        <f t="shared" si="1"/>
        <v>25</v>
      </c>
    </row>
    <row r="23" spans="1:11" s="65" customFormat="1" ht="36" customHeight="1">
      <c r="A23" s="130"/>
      <c r="B23" s="107" t="s">
        <v>239</v>
      </c>
      <c r="C23" s="76" t="s">
        <v>65</v>
      </c>
      <c r="D23" s="76" t="s">
        <v>1</v>
      </c>
      <c r="E23" s="76" t="s">
        <v>2</v>
      </c>
      <c r="F23" s="76" t="s">
        <v>116</v>
      </c>
      <c r="G23" s="76" t="s">
        <v>72</v>
      </c>
      <c r="H23" s="83"/>
      <c r="I23" s="106">
        <v>10</v>
      </c>
      <c r="J23" s="123">
        <v>0</v>
      </c>
      <c r="K23" s="123">
        <f t="shared" si="1"/>
        <v>10</v>
      </c>
    </row>
    <row r="24" spans="1:11" s="65" customFormat="1" ht="34.5" customHeight="1">
      <c r="A24" s="130"/>
      <c r="B24" s="80" t="s">
        <v>74</v>
      </c>
      <c r="C24" s="76" t="s">
        <v>65</v>
      </c>
      <c r="D24" s="76" t="s">
        <v>1</v>
      </c>
      <c r="E24" s="76" t="s">
        <v>2</v>
      </c>
      <c r="F24" s="76" t="s">
        <v>115</v>
      </c>
      <c r="G24" s="76" t="s">
        <v>6</v>
      </c>
      <c r="H24" s="106">
        <v>-73.57</v>
      </c>
      <c r="I24" s="106">
        <v>65</v>
      </c>
      <c r="J24" s="123">
        <v>0</v>
      </c>
      <c r="K24" s="123">
        <f t="shared" si="1"/>
        <v>65</v>
      </c>
    </row>
    <row r="25" spans="1:11" ht="33" customHeight="1" hidden="1">
      <c r="A25" s="128"/>
      <c r="B25" s="80" t="s">
        <v>75</v>
      </c>
      <c r="C25" s="76" t="s">
        <v>65</v>
      </c>
      <c r="D25" s="76" t="s">
        <v>1</v>
      </c>
      <c r="E25" s="76" t="s">
        <v>2</v>
      </c>
      <c r="F25" s="76" t="s">
        <v>115</v>
      </c>
      <c r="G25" s="76" t="s">
        <v>7</v>
      </c>
      <c r="H25" s="106">
        <v>-4</v>
      </c>
      <c r="I25" s="106">
        <v>0</v>
      </c>
      <c r="J25" s="123"/>
      <c r="K25" s="123">
        <f t="shared" si="1"/>
        <v>0</v>
      </c>
    </row>
    <row r="26" spans="1:11" ht="27.75" customHeight="1" hidden="1">
      <c r="A26" s="128"/>
      <c r="B26" s="80" t="s">
        <v>76</v>
      </c>
      <c r="C26" s="76" t="s">
        <v>65</v>
      </c>
      <c r="D26" s="76" t="s">
        <v>1</v>
      </c>
      <c r="E26" s="76" t="s">
        <v>2</v>
      </c>
      <c r="F26" s="76" t="s">
        <v>115</v>
      </c>
      <c r="G26" s="76" t="s">
        <v>67</v>
      </c>
      <c r="H26" s="106">
        <v>-7.5</v>
      </c>
      <c r="I26" s="106">
        <v>0</v>
      </c>
      <c r="J26" s="123"/>
      <c r="K26" s="123">
        <f t="shared" si="1"/>
        <v>0</v>
      </c>
    </row>
    <row r="27" spans="1:11" ht="26.25" customHeight="1" hidden="1">
      <c r="A27" s="128"/>
      <c r="B27" s="80" t="s">
        <v>155</v>
      </c>
      <c r="C27" s="76" t="s">
        <v>65</v>
      </c>
      <c r="D27" s="76" t="s">
        <v>1</v>
      </c>
      <c r="E27" s="76" t="s">
        <v>2</v>
      </c>
      <c r="F27" s="76" t="s">
        <v>115</v>
      </c>
      <c r="G27" s="76" t="s">
        <v>156</v>
      </c>
      <c r="H27" s="106">
        <v>-5</v>
      </c>
      <c r="I27" s="106">
        <v>0</v>
      </c>
      <c r="J27" s="123"/>
      <c r="K27" s="123">
        <f t="shared" si="1"/>
        <v>0</v>
      </c>
    </row>
    <row r="28" spans="1:11" ht="18" customHeight="1">
      <c r="A28" s="128"/>
      <c r="B28" s="81" t="s">
        <v>286</v>
      </c>
      <c r="C28" s="85" t="s">
        <v>65</v>
      </c>
      <c r="D28" s="85" t="s">
        <v>1</v>
      </c>
      <c r="E28" s="85" t="s">
        <v>12</v>
      </c>
      <c r="F28" s="85"/>
      <c r="G28" s="85"/>
      <c r="H28" s="83"/>
      <c r="I28" s="83">
        <v>0</v>
      </c>
      <c r="J28" s="136">
        <f>J29</f>
        <v>229</v>
      </c>
      <c r="K28" s="136">
        <f t="shared" si="1"/>
        <v>229</v>
      </c>
    </row>
    <row r="29" spans="1:11" ht="33" customHeight="1">
      <c r="A29" s="128"/>
      <c r="B29" s="80" t="s">
        <v>69</v>
      </c>
      <c r="C29" s="76" t="s">
        <v>65</v>
      </c>
      <c r="D29" s="76" t="s">
        <v>1</v>
      </c>
      <c r="E29" s="76" t="s">
        <v>12</v>
      </c>
      <c r="F29" s="76" t="s">
        <v>290</v>
      </c>
      <c r="G29" s="76" t="s">
        <v>63</v>
      </c>
      <c r="H29" s="106"/>
      <c r="I29" s="106">
        <v>0</v>
      </c>
      <c r="J29" s="123">
        <f>J30</f>
        <v>229</v>
      </c>
      <c r="K29" s="123">
        <f>K30</f>
        <v>229</v>
      </c>
    </row>
    <row r="30" spans="1:11" ht="15.75" customHeight="1">
      <c r="A30" s="128"/>
      <c r="B30" s="80" t="s">
        <v>289</v>
      </c>
      <c r="C30" s="76" t="s">
        <v>65</v>
      </c>
      <c r="D30" s="76" t="s">
        <v>1</v>
      </c>
      <c r="E30" s="76" t="s">
        <v>12</v>
      </c>
      <c r="F30" s="76" t="s">
        <v>287</v>
      </c>
      <c r="G30" s="76" t="s">
        <v>288</v>
      </c>
      <c r="H30" s="106"/>
      <c r="I30" s="106">
        <v>0</v>
      </c>
      <c r="J30" s="123">
        <v>229</v>
      </c>
      <c r="K30" s="123">
        <f>J30</f>
        <v>229</v>
      </c>
    </row>
    <row r="31" spans="1:11" ht="18" customHeight="1">
      <c r="A31" s="128"/>
      <c r="B31" s="81" t="s">
        <v>29</v>
      </c>
      <c r="C31" s="85" t="s">
        <v>65</v>
      </c>
      <c r="D31" s="85" t="s">
        <v>1</v>
      </c>
      <c r="E31" s="85" t="s">
        <v>8</v>
      </c>
      <c r="F31" s="76"/>
      <c r="G31" s="77"/>
      <c r="H31" s="83">
        <f aca="true" t="shared" si="2" ref="H31:I33">H32</f>
        <v>-9</v>
      </c>
      <c r="I31" s="83">
        <f t="shared" si="2"/>
        <v>1</v>
      </c>
      <c r="J31" s="136">
        <v>0</v>
      </c>
      <c r="K31" s="136">
        <f t="shared" si="1"/>
        <v>1</v>
      </c>
    </row>
    <row r="32" spans="1:11" ht="31.5" customHeight="1">
      <c r="A32" s="128"/>
      <c r="B32" s="80" t="s">
        <v>69</v>
      </c>
      <c r="C32" s="76" t="s">
        <v>65</v>
      </c>
      <c r="D32" s="76" t="s">
        <v>1</v>
      </c>
      <c r="E32" s="76" t="s">
        <v>8</v>
      </c>
      <c r="F32" s="76" t="s">
        <v>125</v>
      </c>
      <c r="G32" s="75"/>
      <c r="H32" s="106">
        <f t="shared" si="2"/>
        <v>-9</v>
      </c>
      <c r="I32" s="106">
        <f t="shared" si="2"/>
        <v>1</v>
      </c>
      <c r="J32" s="123">
        <v>0</v>
      </c>
      <c r="K32" s="123">
        <f t="shared" si="1"/>
        <v>1</v>
      </c>
    </row>
    <row r="33" spans="1:11" ht="18" customHeight="1">
      <c r="A33" s="128"/>
      <c r="B33" s="107" t="s">
        <v>68</v>
      </c>
      <c r="C33" s="76" t="s">
        <v>65</v>
      </c>
      <c r="D33" s="76" t="s">
        <v>1</v>
      </c>
      <c r="E33" s="76" t="s">
        <v>8</v>
      </c>
      <c r="F33" s="76" t="s">
        <v>114</v>
      </c>
      <c r="G33" s="76" t="s">
        <v>63</v>
      </c>
      <c r="H33" s="106">
        <f t="shared" si="2"/>
        <v>-9</v>
      </c>
      <c r="I33" s="106">
        <f t="shared" si="2"/>
        <v>1</v>
      </c>
      <c r="J33" s="123">
        <v>0</v>
      </c>
      <c r="K33" s="123">
        <f t="shared" si="1"/>
        <v>1</v>
      </c>
    </row>
    <row r="34" spans="1:11" ht="23.25" customHeight="1">
      <c r="A34" s="128"/>
      <c r="B34" s="80" t="s">
        <v>77</v>
      </c>
      <c r="C34" s="76" t="s">
        <v>65</v>
      </c>
      <c r="D34" s="76" t="s">
        <v>1</v>
      </c>
      <c r="E34" s="76" t="s">
        <v>8</v>
      </c>
      <c r="F34" s="76" t="s">
        <v>114</v>
      </c>
      <c r="G34" s="76" t="s">
        <v>9</v>
      </c>
      <c r="H34" s="106">
        <v>-9</v>
      </c>
      <c r="I34" s="106">
        <v>1</v>
      </c>
      <c r="J34" s="123">
        <v>0</v>
      </c>
      <c r="K34" s="123">
        <f t="shared" si="1"/>
        <v>1</v>
      </c>
    </row>
    <row r="35" spans="1:11" ht="27" customHeight="1">
      <c r="A35" s="128"/>
      <c r="B35" s="131" t="s">
        <v>130</v>
      </c>
      <c r="C35" s="85" t="s">
        <v>65</v>
      </c>
      <c r="D35" s="85" t="s">
        <v>10</v>
      </c>
      <c r="E35" s="76"/>
      <c r="F35" s="76"/>
      <c r="G35" s="77"/>
      <c r="H35" s="83">
        <f>H51</f>
        <v>51.5</v>
      </c>
      <c r="I35" s="83">
        <f>I51</f>
        <v>137.7</v>
      </c>
      <c r="J35" s="136">
        <v>0</v>
      </c>
      <c r="K35" s="136">
        <f t="shared" si="1"/>
        <v>137.7</v>
      </c>
    </row>
    <row r="36" spans="1:11" ht="39.75" customHeight="1" hidden="1">
      <c r="A36" s="128"/>
      <c r="B36" s="81" t="s">
        <v>121</v>
      </c>
      <c r="C36" s="85" t="s">
        <v>10</v>
      </c>
      <c r="D36" s="85" t="s">
        <v>11</v>
      </c>
      <c r="E36" s="76"/>
      <c r="F36" s="76"/>
      <c r="G36" s="77">
        <f>G37</f>
        <v>59.00000000000001</v>
      </c>
      <c r="H36" s="83">
        <v>59</v>
      </c>
      <c r="I36" s="83">
        <v>59</v>
      </c>
      <c r="J36" s="136"/>
      <c r="K36" s="136">
        <f t="shared" si="1"/>
        <v>59</v>
      </c>
    </row>
    <row r="37" spans="1:11" ht="51" customHeight="1" hidden="1">
      <c r="A37" s="128"/>
      <c r="B37" s="80" t="s">
        <v>165</v>
      </c>
      <c r="C37" s="76" t="s">
        <v>10</v>
      </c>
      <c r="D37" s="76" t="s">
        <v>11</v>
      </c>
      <c r="E37" s="76" t="s">
        <v>126</v>
      </c>
      <c r="F37" s="76"/>
      <c r="G37" s="75">
        <f>G38</f>
        <v>59.00000000000001</v>
      </c>
      <c r="H37" s="106">
        <v>59</v>
      </c>
      <c r="I37" s="106">
        <v>59</v>
      </c>
      <c r="J37" s="136"/>
      <c r="K37" s="136">
        <f t="shared" si="1"/>
        <v>59</v>
      </c>
    </row>
    <row r="38" spans="1:11" ht="13.5" customHeight="1" hidden="1">
      <c r="A38" s="128"/>
      <c r="B38" s="80" t="s">
        <v>167</v>
      </c>
      <c r="C38" s="76" t="s">
        <v>10</v>
      </c>
      <c r="D38" s="76" t="s">
        <v>11</v>
      </c>
      <c r="E38" s="76" t="s">
        <v>145</v>
      </c>
      <c r="F38" s="76"/>
      <c r="G38" s="75">
        <f>G39</f>
        <v>59.00000000000001</v>
      </c>
      <c r="H38" s="106">
        <v>59</v>
      </c>
      <c r="I38" s="106">
        <v>59</v>
      </c>
      <c r="J38" s="136"/>
      <c r="K38" s="136">
        <f t="shared" si="1"/>
        <v>59</v>
      </c>
    </row>
    <row r="39" spans="1:11" ht="39.75" customHeight="1" hidden="1">
      <c r="A39" s="128"/>
      <c r="B39" s="80" t="s">
        <v>168</v>
      </c>
      <c r="C39" s="76" t="s">
        <v>10</v>
      </c>
      <c r="D39" s="76" t="s">
        <v>11</v>
      </c>
      <c r="E39" s="76" t="s">
        <v>120</v>
      </c>
      <c r="F39" s="76" t="s">
        <v>63</v>
      </c>
      <c r="G39" s="75">
        <f>G40+G41+G42</f>
        <v>59.00000000000001</v>
      </c>
      <c r="H39" s="106">
        <v>59</v>
      </c>
      <c r="I39" s="106">
        <v>59</v>
      </c>
      <c r="J39" s="136"/>
      <c r="K39" s="136">
        <f t="shared" si="1"/>
        <v>59</v>
      </c>
    </row>
    <row r="40" spans="1:11" ht="42" customHeight="1" hidden="1">
      <c r="A40" s="128"/>
      <c r="B40" s="80" t="s">
        <v>70</v>
      </c>
      <c r="C40" s="76" t="s">
        <v>10</v>
      </c>
      <c r="D40" s="76" t="s">
        <v>11</v>
      </c>
      <c r="E40" s="76" t="s">
        <v>120</v>
      </c>
      <c r="F40" s="76" t="s">
        <v>4</v>
      </c>
      <c r="G40" s="75">
        <v>44.45</v>
      </c>
      <c r="H40" s="106">
        <v>44.45</v>
      </c>
      <c r="I40" s="106">
        <v>44.45</v>
      </c>
      <c r="J40" s="136"/>
      <c r="K40" s="136">
        <f t="shared" si="1"/>
        <v>44.45</v>
      </c>
    </row>
    <row r="41" spans="1:11" ht="50.25" customHeight="1" hidden="1">
      <c r="A41" s="128"/>
      <c r="B41" s="107" t="s">
        <v>138</v>
      </c>
      <c r="C41" s="76" t="s">
        <v>10</v>
      </c>
      <c r="D41" s="76" t="s">
        <v>11</v>
      </c>
      <c r="E41" s="76" t="s">
        <v>120</v>
      </c>
      <c r="F41" s="76" t="s">
        <v>139</v>
      </c>
      <c r="G41" s="75">
        <v>13.45</v>
      </c>
      <c r="H41" s="106">
        <v>13.45</v>
      </c>
      <c r="I41" s="106">
        <v>13.45</v>
      </c>
      <c r="J41" s="136"/>
      <c r="K41" s="136">
        <f t="shared" si="1"/>
        <v>13.45</v>
      </c>
    </row>
    <row r="42" spans="1:11" ht="24.75" customHeight="1" hidden="1">
      <c r="A42" s="128"/>
      <c r="B42" s="80" t="s">
        <v>74</v>
      </c>
      <c r="C42" s="76" t="s">
        <v>10</v>
      </c>
      <c r="D42" s="76" t="s">
        <v>11</v>
      </c>
      <c r="E42" s="76" t="s">
        <v>120</v>
      </c>
      <c r="F42" s="76" t="s">
        <v>6</v>
      </c>
      <c r="G42" s="75">
        <v>1.1</v>
      </c>
      <c r="H42" s="106">
        <v>1.1</v>
      </c>
      <c r="I42" s="106">
        <v>1.1</v>
      </c>
      <c r="J42" s="136"/>
      <c r="K42" s="136">
        <f t="shared" si="1"/>
        <v>1.1</v>
      </c>
    </row>
    <row r="43" spans="1:11" ht="37.5" customHeight="1" hidden="1">
      <c r="A43" s="128"/>
      <c r="B43" s="81" t="s">
        <v>127</v>
      </c>
      <c r="C43" s="85" t="s">
        <v>2</v>
      </c>
      <c r="D43" s="76"/>
      <c r="E43" s="76"/>
      <c r="F43" s="76"/>
      <c r="G43" s="77">
        <f aca="true" t="shared" si="3" ref="G43:I45">G44</f>
        <v>172.20000000000002</v>
      </c>
      <c r="H43" s="83">
        <f t="shared" si="3"/>
        <v>172.20000000000002</v>
      </c>
      <c r="I43" s="83">
        <f t="shared" si="3"/>
        <v>172.20000000000002</v>
      </c>
      <c r="J43" s="136"/>
      <c r="K43" s="136">
        <f t="shared" si="1"/>
        <v>172.20000000000002</v>
      </c>
    </row>
    <row r="44" spans="1:11" s="65" customFormat="1" ht="12.75" customHeight="1" hidden="1">
      <c r="A44" s="130"/>
      <c r="B44" s="107" t="s">
        <v>165</v>
      </c>
      <c r="C44" s="76" t="s">
        <v>2</v>
      </c>
      <c r="D44" s="76" t="s">
        <v>112</v>
      </c>
      <c r="E44" s="76" t="s">
        <v>126</v>
      </c>
      <c r="F44" s="76"/>
      <c r="G44" s="75">
        <f t="shared" si="3"/>
        <v>172.20000000000002</v>
      </c>
      <c r="H44" s="106">
        <f t="shared" si="3"/>
        <v>172.20000000000002</v>
      </c>
      <c r="I44" s="106">
        <f t="shared" si="3"/>
        <v>172.20000000000002</v>
      </c>
      <c r="J44" s="136"/>
      <c r="K44" s="136">
        <f t="shared" si="1"/>
        <v>172.20000000000002</v>
      </c>
    </row>
    <row r="45" spans="1:11" ht="25.5" customHeight="1" hidden="1">
      <c r="A45" s="128"/>
      <c r="B45" s="80" t="s">
        <v>167</v>
      </c>
      <c r="C45" s="76" t="s">
        <v>2</v>
      </c>
      <c r="D45" s="76" t="s">
        <v>112</v>
      </c>
      <c r="E45" s="76" t="s">
        <v>129</v>
      </c>
      <c r="F45" s="76"/>
      <c r="G45" s="75">
        <f t="shared" si="3"/>
        <v>172.20000000000002</v>
      </c>
      <c r="H45" s="106">
        <f t="shared" si="3"/>
        <v>172.20000000000002</v>
      </c>
      <c r="I45" s="106">
        <f t="shared" si="3"/>
        <v>172.20000000000002</v>
      </c>
      <c r="J45" s="136"/>
      <c r="K45" s="136">
        <f t="shared" si="1"/>
        <v>172.20000000000002</v>
      </c>
    </row>
    <row r="46" spans="1:11" ht="38.25" customHeight="1" hidden="1">
      <c r="A46" s="128"/>
      <c r="B46" s="80" t="s">
        <v>146</v>
      </c>
      <c r="C46" s="76" t="s">
        <v>2</v>
      </c>
      <c r="D46" s="76" t="s">
        <v>112</v>
      </c>
      <c r="E46" s="76" t="s">
        <v>140</v>
      </c>
      <c r="F46" s="76" t="s">
        <v>63</v>
      </c>
      <c r="G46" s="75">
        <f>G47+G48</f>
        <v>172.20000000000002</v>
      </c>
      <c r="H46" s="106">
        <f>H47+H48</f>
        <v>172.20000000000002</v>
      </c>
      <c r="I46" s="106">
        <f>I47+I48</f>
        <v>172.20000000000002</v>
      </c>
      <c r="J46" s="136"/>
      <c r="K46" s="136">
        <f t="shared" si="1"/>
        <v>172.20000000000002</v>
      </c>
    </row>
    <row r="47" spans="1:11" ht="26.25" customHeight="1" hidden="1">
      <c r="A47" s="128"/>
      <c r="B47" s="132" t="s">
        <v>70</v>
      </c>
      <c r="C47" s="76" t="s">
        <v>2</v>
      </c>
      <c r="D47" s="76" t="s">
        <v>112</v>
      </c>
      <c r="E47" s="76" t="s">
        <v>140</v>
      </c>
      <c r="F47" s="76" t="s">
        <v>4</v>
      </c>
      <c r="G47" s="75">
        <v>132.3</v>
      </c>
      <c r="H47" s="106">
        <v>132.3</v>
      </c>
      <c r="I47" s="106">
        <v>132.3</v>
      </c>
      <c r="J47" s="136"/>
      <c r="K47" s="136">
        <f t="shared" si="1"/>
        <v>132.3</v>
      </c>
    </row>
    <row r="48" spans="1:11" ht="39" customHeight="1" hidden="1">
      <c r="A48" s="128"/>
      <c r="B48" s="80" t="s">
        <v>138</v>
      </c>
      <c r="C48" s="76" t="s">
        <v>2</v>
      </c>
      <c r="D48" s="76" t="s">
        <v>112</v>
      </c>
      <c r="E48" s="76" t="s">
        <v>140</v>
      </c>
      <c r="F48" s="76" t="s">
        <v>139</v>
      </c>
      <c r="G48" s="75">
        <v>39.9</v>
      </c>
      <c r="H48" s="106">
        <v>39.9</v>
      </c>
      <c r="I48" s="106">
        <v>39.9</v>
      </c>
      <c r="J48" s="136"/>
      <c r="K48" s="136">
        <f t="shared" si="1"/>
        <v>39.9</v>
      </c>
    </row>
    <row r="49" spans="1:11" ht="26.25" customHeight="1" hidden="1">
      <c r="A49" s="128"/>
      <c r="B49" s="81" t="s">
        <v>25</v>
      </c>
      <c r="C49" s="85" t="s">
        <v>12</v>
      </c>
      <c r="D49" s="76"/>
      <c r="E49" s="76"/>
      <c r="F49" s="76"/>
      <c r="G49" s="77">
        <f>G87</f>
        <v>0</v>
      </c>
      <c r="H49" s="83">
        <f>H87</f>
        <v>-10</v>
      </c>
      <c r="I49" s="83">
        <f>I87</f>
        <v>50</v>
      </c>
      <c r="J49" s="136"/>
      <c r="K49" s="136">
        <f t="shared" si="1"/>
        <v>50</v>
      </c>
    </row>
    <row r="50" spans="1:11" ht="24.75" customHeight="1" hidden="1">
      <c r="A50" s="128"/>
      <c r="B50" s="131" t="s">
        <v>130</v>
      </c>
      <c r="C50" s="85" t="s">
        <v>65</v>
      </c>
      <c r="D50" s="85" t="s">
        <v>10</v>
      </c>
      <c r="E50" s="76"/>
      <c r="F50" s="76"/>
      <c r="G50" s="77"/>
      <c r="H50" s="83">
        <v>59</v>
      </c>
      <c r="I50" s="83">
        <v>59</v>
      </c>
      <c r="J50" s="136"/>
      <c r="K50" s="136">
        <f t="shared" si="1"/>
        <v>59</v>
      </c>
    </row>
    <row r="51" spans="1:11" ht="24.75" customHeight="1">
      <c r="A51" s="128"/>
      <c r="B51" s="81" t="s">
        <v>121</v>
      </c>
      <c r="C51" s="85" t="s">
        <v>65</v>
      </c>
      <c r="D51" s="85" t="s">
        <v>10</v>
      </c>
      <c r="E51" s="85" t="s">
        <v>11</v>
      </c>
      <c r="F51" s="76"/>
      <c r="G51" s="77"/>
      <c r="H51" s="83">
        <f aca="true" t="shared" si="4" ref="H51:I53">H52</f>
        <v>51.5</v>
      </c>
      <c r="I51" s="83">
        <f t="shared" si="4"/>
        <v>137.7</v>
      </c>
      <c r="J51" s="136">
        <v>0</v>
      </c>
      <c r="K51" s="136">
        <f t="shared" si="1"/>
        <v>137.7</v>
      </c>
    </row>
    <row r="52" spans="1:11" ht="36" customHeight="1">
      <c r="A52" s="128"/>
      <c r="B52" s="80" t="s">
        <v>165</v>
      </c>
      <c r="C52" s="76" t="s">
        <v>65</v>
      </c>
      <c r="D52" s="76" t="s">
        <v>10</v>
      </c>
      <c r="E52" s="76" t="s">
        <v>11</v>
      </c>
      <c r="F52" s="76" t="s">
        <v>126</v>
      </c>
      <c r="G52" s="75"/>
      <c r="H52" s="106">
        <f t="shared" si="4"/>
        <v>51.5</v>
      </c>
      <c r="I52" s="106">
        <f t="shared" si="4"/>
        <v>137.7</v>
      </c>
      <c r="J52" s="123">
        <v>0</v>
      </c>
      <c r="K52" s="123">
        <f t="shared" si="1"/>
        <v>137.7</v>
      </c>
    </row>
    <row r="53" spans="1:11" ht="49.5" customHeight="1">
      <c r="A53" s="128"/>
      <c r="B53" s="80" t="s">
        <v>167</v>
      </c>
      <c r="C53" s="76" t="s">
        <v>65</v>
      </c>
      <c r="D53" s="76" t="s">
        <v>10</v>
      </c>
      <c r="E53" s="76" t="s">
        <v>11</v>
      </c>
      <c r="F53" s="76" t="s">
        <v>145</v>
      </c>
      <c r="G53" s="75"/>
      <c r="H53" s="106">
        <f t="shared" si="4"/>
        <v>51.5</v>
      </c>
      <c r="I53" s="106">
        <f t="shared" si="4"/>
        <v>137.7</v>
      </c>
      <c r="J53" s="123">
        <v>0</v>
      </c>
      <c r="K53" s="123">
        <f t="shared" si="1"/>
        <v>137.7</v>
      </c>
    </row>
    <row r="54" spans="1:11" ht="77.25" customHeight="1">
      <c r="A54" s="128"/>
      <c r="B54" s="80" t="s">
        <v>168</v>
      </c>
      <c r="C54" s="76" t="s">
        <v>65</v>
      </c>
      <c r="D54" s="76" t="s">
        <v>10</v>
      </c>
      <c r="E54" s="76" t="s">
        <v>11</v>
      </c>
      <c r="F54" s="76" t="s">
        <v>120</v>
      </c>
      <c r="G54" s="76" t="s">
        <v>63</v>
      </c>
      <c r="H54" s="106">
        <f>H55+H56+H57</f>
        <v>51.5</v>
      </c>
      <c r="I54" s="106">
        <f>I55+I56+I57</f>
        <v>137.7</v>
      </c>
      <c r="J54" s="123">
        <v>0</v>
      </c>
      <c r="K54" s="123">
        <f t="shared" si="1"/>
        <v>137.7</v>
      </c>
    </row>
    <row r="55" spans="1:11" ht="49.5" customHeight="1">
      <c r="A55" s="128"/>
      <c r="B55" s="80" t="s">
        <v>70</v>
      </c>
      <c r="C55" s="76" t="s">
        <v>65</v>
      </c>
      <c r="D55" s="76" t="s">
        <v>10</v>
      </c>
      <c r="E55" s="76" t="s">
        <v>11</v>
      </c>
      <c r="F55" s="76" t="s">
        <v>120</v>
      </c>
      <c r="G55" s="76" t="s">
        <v>4</v>
      </c>
      <c r="H55" s="106">
        <v>39.55</v>
      </c>
      <c r="I55" s="106">
        <f>8!I19</f>
        <v>105.8</v>
      </c>
      <c r="J55" s="123">
        <v>0</v>
      </c>
      <c r="K55" s="123">
        <f t="shared" si="1"/>
        <v>105.8</v>
      </c>
    </row>
    <row r="56" spans="1:11" ht="66" customHeight="1">
      <c r="A56" s="128"/>
      <c r="B56" s="107" t="s">
        <v>138</v>
      </c>
      <c r="C56" s="76" t="s">
        <v>65</v>
      </c>
      <c r="D56" s="76" t="s">
        <v>10</v>
      </c>
      <c r="E56" s="76" t="s">
        <v>11</v>
      </c>
      <c r="F56" s="76" t="s">
        <v>120</v>
      </c>
      <c r="G56" s="76" t="s">
        <v>139</v>
      </c>
      <c r="H56" s="106">
        <v>11.95</v>
      </c>
      <c r="I56" s="106">
        <f>8!I20</f>
        <v>31.9</v>
      </c>
      <c r="J56" s="123">
        <v>0</v>
      </c>
      <c r="K56" s="123">
        <f t="shared" si="1"/>
        <v>31.9</v>
      </c>
    </row>
    <row r="57" spans="1:11" ht="33" customHeight="1" hidden="1">
      <c r="A57" s="128"/>
      <c r="B57" s="80" t="s">
        <v>74</v>
      </c>
      <c r="C57" s="76" t="s">
        <v>65</v>
      </c>
      <c r="D57" s="76" t="s">
        <v>10</v>
      </c>
      <c r="E57" s="76" t="s">
        <v>11</v>
      </c>
      <c r="F57" s="76" t="s">
        <v>120</v>
      </c>
      <c r="G57" s="76" t="s">
        <v>6</v>
      </c>
      <c r="H57" s="106">
        <v>0</v>
      </c>
      <c r="I57" s="106">
        <v>0</v>
      </c>
      <c r="J57" s="123"/>
      <c r="K57" s="123">
        <f t="shared" si="1"/>
        <v>0</v>
      </c>
    </row>
    <row r="58" spans="1:11" ht="33" customHeight="1">
      <c r="A58" s="128"/>
      <c r="B58" s="81" t="s">
        <v>292</v>
      </c>
      <c r="C58" s="85" t="s">
        <v>65</v>
      </c>
      <c r="D58" s="85" t="s">
        <v>11</v>
      </c>
      <c r="E58" s="85"/>
      <c r="F58" s="85"/>
      <c r="G58" s="85"/>
      <c r="H58" s="83"/>
      <c r="I58" s="83">
        <f aca="true" t="shared" si="5" ref="I58:K62">I59</f>
        <v>0</v>
      </c>
      <c r="J58" s="136">
        <f t="shared" si="5"/>
        <v>2</v>
      </c>
      <c r="K58" s="136">
        <f t="shared" si="5"/>
        <v>2</v>
      </c>
    </row>
    <row r="59" spans="1:11" ht="51" customHeight="1">
      <c r="A59" s="128"/>
      <c r="B59" s="81" t="s">
        <v>219</v>
      </c>
      <c r="C59" s="85" t="s">
        <v>65</v>
      </c>
      <c r="D59" s="85" t="s">
        <v>11</v>
      </c>
      <c r="E59" s="85" t="s">
        <v>226</v>
      </c>
      <c r="F59" s="85"/>
      <c r="G59" s="85"/>
      <c r="H59" s="83"/>
      <c r="I59" s="83">
        <f t="shared" si="5"/>
        <v>0</v>
      </c>
      <c r="J59" s="136">
        <f t="shared" si="5"/>
        <v>2</v>
      </c>
      <c r="K59" s="136">
        <f t="shared" si="5"/>
        <v>2</v>
      </c>
    </row>
    <row r="60" spans="1:11" ht="33" customHeight="1">
      <c r="A60" s="128"/>
      <c r="B60" s="80" t="s">
        <v>165</v>
      </c>
      <c r="C60" s="76" t="s">
        <v>65</v>
      </c>
      <c r="D60" s="76" t="s">
        <v>11</v>
      </c>
      <c r="E60" s="76" t="s">
        <v>226</v>
      </c>
      <c r="F60" s="76" t="s">
        <v>126</v>
      </c>
      <c r="G60" s="76"/>
      <c r="H60" s="106"/>
      <c r="I60" s="106">
        <f t="shared" si="5"/>
        <v>0</v>
      </c>
      <c r="J60" s="123">
        <f t="shared" si="5"/>
        <v>2</v>
      </c>
      <c r="K60" s="123">
        <f t="shared" si="5"/>
        <v>2</v>
      </c>
    </row>
    <row r="61" spans="1:11" ht="48" customHeight="1">
      <c r="A61" s="128"/>
      <c r="B61" s="80" t="s">
        <v>174</v>
      </c>
      <c r="C61" s="76" t="s">
        <v>65</v>
      </c>
      <c r="D61" s="76" t="s">
        <v>11</v>
      </c>
      <c r="E61" s="76" t="s">
        <v>226</v>
      </c>
      <c r="F61" s="76" t="s">
        <v>149</v>
      </c>
      <c r="G61" s="76"/>
      <c r="H61" s="106"/>
      <c r="I61" s="106">
        <f t="shared" si="5"/>
        <v>0</v>
      </c>
      <c r="J61" s="123">
        <f t="shared" si="5"/>
        <v>2</v>
      </c>
      <c r="K61" s="123">
        <f t="shared" si="5"/>
        <v>2</v>
      </c>
    </row>
    <row r="62" spans="1:11" ht="61.5" customHeight="1">
      <c r="A62" s="128"/>
      <c r="B62" s="80" t="s">
        <v>293</v>
      </c>
      <c r="C62" s="76" t="s">
        <v>65</v>
      </c>
      <c r="D62" s="76" t="s">
        <v>11</v>
      </c>
      <c r="E62" s="76" t="s">
        <v>226</v>
      </c>
      <c r="F62" s="76" t="s">
        <v>280</v>
      </c>
      <c r="G62" s="76" t="s">
        <v>63</v>
      </c>
      <c r="H62" s="106"/>
      <c r="I62" s="106">
        <f t="shared" si="5"/>
        <v>0</v>
      </c>
      <c r="J62" s="123">
        <f t="shared" si="5"/>
        <v>2</v>
      </c>
      <c r="K62" s="123">
        <f t="shared" si="5"/>
        <v>2</v>
      </c>
    </row>
    <row r="63" spans="1:11" ht="33" customHeight="1">
      <c r="A63" s="128"/>
      <c r="B63" s="80" t="s">
        <v>74</v>
      </c>
      <c r="C63" s="76" t="s">
        <v>65</v>
      </c>
      <c r="D63" s="76" t="s">
        <v>11</v>
      </c>
      <c r="E63" s="76" t="s">
        <v>226</v>
      </c>
      <c r="F63" s="76" t="s">
        <v>280</v>
      </c>
      <c r="G63" s="76" t="s">
        <v>6</v>
      </c>
      <c r="H63" s="106"/>
      <c r="I63" s="106">
        <v>0</v>
      </c>
      <c r="J63" s="123">
        <v>2</v>
      </c>
      <c r="K63" s="123">
        <v>2</v>
      </c>
    </row>
    <row r="64" spans="1:11" ht="48" customHeight="1">
      <c r="A64" s="128"/>
      <c r="B64" s="81" t="s">
        <v>220</v>
      </c>
      <c r="C64" s="85" t="s">
        <v>65</v>
      </c>
      <c r="D64" s="85" t="s">
        <v>11</v>
      </c>
      <c r="E64" s="85" t="s">
        <v>212</v>
      </c>
      <c r="F64" s="85"/>
      <c r="G64" s="85"/>
      <c r="H64" s="83"/>
      <c r="I64" s="83">
        <f aca="true" t="shared" si="6" ref="I64:K67">I65</f>
        <v>0</v>
      </c>
      <c r="J64" s="136">
        <f t="shared" si="6"/>
        <v>24</v>
      </c>
      <c r="K64" s="136">
        <f t="shared" si="6"/>
        <v>24</v>
      </c>
    </row>
    <row r="65" spans="1:11" ht="33" customHeight="1">
      <c r="A65" s="128"/>
      <c r="B65" s="80" t="s">
        <v>165</v>
      </c>
      <c r="C65" s="76" t="s">
        <v>65</v>
      </c>
      <c r="D65" s="76" t="s">
        <v>11</v>
      </c>
      <c r="E65" s="76" t="s">
        <v>212</v>
      </c>
      <c r="F65" s="76" t="s">
        <v>126</v>
      </c>
      <c r="G65" s="76"/>
      <c r="H65" s="106"/>
      <c r="I65" s="106">
        <f t="shared" si="6"/>
        <v>0</v>
      </c>
      <c r="J65" s="123">
        <f t="shared" si="6"/>
        <v>24</v>
      </c>
      <c r="K65" s="123">
        <f t="shared" si="6"/>
        <v>24</v>
      </c>
    </row>
    <row r="66" spans="1:11" ht="47.25" customHeight="1">
      <c r="A66" s="128"/>
      <c r="B66" s="80" t="s">
        <v>174</v>
      </c>
      <c r="C66" s="76" t="s">
        <v>65</v>
      </c>
      <c r="D66" s="76" t="s">
        <v>11</v>
      </c>
      <c r="E66" s="76" t="s">
        <v>212</v>
      </c>
      <c r="F66" s="76" t="s">
        <v>149</v>
      </c>
      <c r="G66" s="76"/>
      <c r="H66" s="106"/>
      <c r="I66" s="106">
        <f t="shared" si="6"/>
        <v>0</v>
      </c>
      <c r="J66" s="123">
        <f t="shared" si="6"/>
        <v>24</v>
      </c>
      <c r="K66" s="123">
        <f t="shared" si="6"/>
        <v>24</v>
      </c>
    </row>
    <row r="67" spans="1:11" ht="66.75" customHeight="1">
      <c r="A67" s="128"/>
      <c r="B67" s="80" t="s">
        <v>294</v>
      </c>
      <c r="C67" s="76" t="s">
        <v>65</v>
      </c>
      <c r="D67" s="76" t="s">
        <v>11</v>
      </c>
      <c r="E67" s="76" t="s">
        <v>212</v>
      </c>
      <c r="F67" s="76" t="s">
        <v>279</v>
      </c>
      <c r="G67" s="76" t="s">
        <v>63</v>
      </c>
      <c r="H67" s="106"/>
      <c r="I67" s="106">
        <f t="shared" si="6"/>
        <v>0</v>
      </c>
      <c r="J67" s="123">
        <f t="shared" si="6"/>
        <v>24</v>
      </c>
      <c r="K67" s="123">
        <f t="shared" si="6"/>
        <v>24</v>
      </c>
    </row>
    <row r="68" spans="1:11" ht="33" customHeight="1">
      <c r="A68" s="128"/>
      <c r="B68" s="80" t="s">
        <v>74</v>
      </c>
      <c r="C68" s="76" t="s">
        <v>65</v>
      </c>
      <c r="D68" s="76" t="s">
        <v>11</v>
      </c>
      <c r="E68" s="76" t="s">
        <v>212</v>
      </c>
      <c r="F68" s="76" t="s">
        <v>279</v>
      </c>
      <c r="G68" s="76" t="s">
        <v>6</v>
      </c>
      <c r="H68" s="106"/>
      <c r="I68" s="106">
        <v>0</v>
      </c>
      <c r="J68" s="123">
        <v>24</v>
      </c>
      <c r="K68" s="123">
        <v>24</v>
      </c>
    </row>
    <row r="69" spans="1:11" ht="12.75" customHeight="1">
      <c r="A69" s="128"/>
      <c r="B69" s="81" t="s">
        <v>127</v>
      </c>
      <c r="C69" s="85" t="s">
        <v>65</v>
      </c>
      <c r="D69" s="85" t="s">
        <v>2</v>
      </c>
      <c r="E69" s="76"/>
      <c r="F69" s="76"/>
      <c r="G69" s="77"/>
      <c r="H69" s="83">
        <f>H77</f>
        <v>-83.6</v>
      </c>
      <c r="I69" s="83">
        <f>I77+I70</f>
        <v>299</v>
      </c>
      <c r="J69" s="136">
        <v>0</v>
      </c>
      <c r="K69" s="136">
        <f t="shared" si="1"/>
        <v>299</v>
      </c>
    </row>
    <row r="70" spans="1:11" ht="33" customHeight="1">
      <c r="A70" s="128"/>
      <c r="B70" s="107" t="s">
        <v>165</v>
      </c>
      <c r="C70" s="76" t="s">
        <v>65</v>
      </c>
      <c r="D70" s="76" t="s">
        <v>2</v>
      </c>
      <c r="E70" s="76" t="s">
        <v>226</v>
      </c>
      <c r="F70" s="76" t="s">
        <v>126</v>
      </c>
      <c r="G70" s="128"/>
      <c r="H70" s="128"/>
      <c r="I70" s="187">
        <f>I74</f>
        <v>258</v>
      </c>
      <c r="J70" s="123">
        <v>0</v>
      </c>
      <c r="K70" s="123">
        <f t="shared" si="1"/>
        <v>258</v>
      </c>
    </row>
    <row r="71" spans="1:11" ht="46.5" customHeight="1" hidden="1">
      <c r="A71" s="128"/>
      <c r="B71" s="80" t="s">
        <v>174</v>
      </c>
      <c r="C71" s="76" t="s">
        <v>65</v>
      </c>
      <c r="D71" s="76" t="s">
        <v>2</v>
      </c>
      <c r="E71" s="76" t="s">
        <v>226</v>
      </c>
      <c r="F71" s="76" t="s">
        <v>224</v>
      </c>
      <c r="G71" s="75"/>
      <c r="H71" s="106">
        <f>H78+H72+H73</f>
        <v>-83.6</v>
      </c>
      <c r="I71" s="106">
        <f>I78</f>
        <v>41</v>
      </c>
      <c r="J71" s="123"/>
      <c r="K71" s="123">
        <f t="shared" si="1"/>
        <v>41</v>
      </c>
    </row>
    <row r="72" spans="1:11" ht="46.5" customHeight="1" hidden="1">
      <c r="A72" s="128"/>
      <c r="B72" s="80" t="s">
        <v>227</v>
      </c>
      <c r="C72" s="76" t="s">
        <v>65</v>
      </c>
      <c r="D72" s="76" t="s">
        <v>2</v>
      </c>
      <c r="E72" s="76" t="s">
        <v>226</v>
      </c>
      <c r="F72" s="76" t="s">
        <v>225</v>
      </c>
      <c r="G72" s="75">
        <v>121</v>
      </c>
      <c r="H72" s="106">
        <v>0</v>
      </c>
      <c r="I72" s="106">
        <v>0</v>
      </c>
      <c r="J72" s="123"/>
      <c r="K72" s="123">
        <f t="shared" si="1"/>
        <v>0</v>
      </c>
    </row>
    <row r="73" spans="1:11" ht="46.5" customHeight="1" hidden="1">
      <c r="A73" s="128"/>
      <c r="B73" s="80" t="s">
        <v>74</v>
      </c>
      <c r="C73" s="76" t="s">
        <v>65</v>
      </c>
      <c r="D73" s="76" t="s">
        <v>2</v>
      </c>
      <c r="E73" s="76" t="s">
        <v>226</v>
      </c>
      <c r="F73" s="76" t="s">
        <v>225</v>
      </c>
      <c r="G73" s="75">
        <v>129</v>
      </c>
      <c r="H73" s="106">
        <v>0</v>
      </c>
      <c r="I73" s="106">
        <v>0</v>
      </c>
      <c r="J73" s="123"/>
      <c r="K73" s="123">
        <f t="shared" si="1"/>
        <v>0</v>
      </c>
    </row>
    <row r="74" spans="1:11" ht="46.5" customHeight="1">
      <c r="A74" s="128"/>
      <c r="B74" s="80" t="s">
        <v>174</v>
      </c>
      <c r="C74" s="76" t="s">
        <v>65</v>
      </c>
      <c r="D74" s="76" t="s">
        <v>2</v>
      </c>
      <c r="E74" s="76" t="s">
        <v>226</v>
      </c>
      <c r="F74" s="76" t="s">
        <v>149</v>
      </c>
      <c r="G74" s="75"/>
      <c r="H74" s="106"/>
      <c r="I74" s="106">
        <f>I75</f>
        <v>258</v>
      </c>
      <c r="J74" s="123">
        <v>0</v>
      </c>
      <c r="K74" s="123">
        <f t="shared" si="1"/>
        <v>258</v>
      </c>
    </row>
    <row r="75" spans="1:11" ht="46.5" customHeight="1">
      <c r="A75" s="128"/>
      <c r="B75" s="80" t="s">
        <v>227</v>
      </c>
      <c r="C75" s="76" t="s">
        <v>65</v>
      </c>
      <c r="D75" s="76" t="s">
        <v>2</v>
      </c>
      <c r="E75" s="76" t="s">
        <v>226</v>
      </c>
      <c r="F75" s="76" t="s">
        <v>242</v>
      </c>
      <c r="G75" s="76" t="s">
        <v>63</v>
      </c>
      <c r="H75" s="106"/>
      <c r="I75" s="106">
        <v>258</v>
      </c>
      <c r="J75" s="123">
        <v>0</v>
      </c>
      <c r="K75" s="123">
        <f t="shared" si="1"/>
        <v>258</v>
      </c>
    </row>
    <row r="76" spans="1:11" ht="33" customHeight="1">
      <c r="A76" s="128"/>
      <c r="B76" s="80" t="s">
        <v>74</v>
      </c>
      <c r="C76" s="76" t="s">
        <v>65</v>
      </c>
      <c r="D76" s="76" t="s">
        <v>2</v>
      </c>
      <c r="E76" s="76" t="s">
        <v>226</v>
      </c>
      <c r="F76" s="76" t="s">
        <v>242</v>
      </c>
      <c r="G76" s="76">
        <v>244</v>
      </c>
      <c r="H76" s="106"/>
      <c r="I76" s="106">
        <v>258</v>
      </c>
      <c r="J76" s="123">
        <v>0</v>
      </c>
      <c r="K76" s="123">
        <f t="shared" si="1"/>
        <v>258</v>
      </c>
    </row>
    <row r="77" spans="1:11" ht="36" customHeight="1">
      <c r="A77" s="128"/>
      <c r="B77" s="107" t="s">
        <v>165</v>
      </c>
      <c r="C77" s="76" t="s">
        <v>65</v>
      </c>
      <c r="D77" s="76" t="s">
        <v>2</v>
      </c>
      <c r="E77" s="76" t="s">
        <v>112</v>
      </c>
      <c r="F77" s="76" t="s">
        <v>126</v>
      </c>
      <c r="G77" s="75"/>
      <c r="H77" s="106">
        <f>H71</f>
        <v>-83.6</v>
      </c>
      <c r="I77" s="106">
        <f>I71</f>
        <v>41</v>
      </c>
      <c r="J77" s="123">
        <v>0</v>
      </c>
      <c r="K77" s="123">
        <f>K78</f>
        <v>41</v>
      </c>
    </row>
    <row r="78" spans="1:11" ht="93.75" customHeight="1">
      <c r="A78" s="128"/>
      <c r="B78" s="80" t="s">
        <v>172</v>
      </c>
      <c r="C78" s="76" t="s">
        <v>65</v>
      </c>
      <c r="D78" s="76" t="s">
        <v>2</v>
      </c>
      <c r="E78" s="76" t="s">
        <v>112</v>
      </c>
      <c r="F78" s="76" t="s">
        <v>244</v>
      </c>
      <c r="G78" s="76" t="s">
        <v>63</v>
      </c>
      <c r="H78" s="106">
        <f>H79+H80</f>
        <v>-83.6</v>
      </c>
      <c r="I78" s="106">
        <f>I79+I80</f>
        <v>41</v>
      </c>
      <c r="J78" s="123">
        <v>0</v>
      </c>
      <c r="K78" s="123">
        <f>K79+K80</f>
        <v>41</v>
      </c>
    </row>
    <row r="79" spans="1:11" ht="29.25" customHeight="1">
      <c r="A79" s="128"/>
      <c r="B79" s="80" t="s">
        <v>74</v>
      </c>
      <c r="C79" s="76" t="s">
        <v>65</v>
      </c>
      <c r="D79" s="76" t="s">
        <v>2</v>
      </c>
      <c r="E79" s="76" t="s">
        <v>112</v>
      </c>
      <c r="F79" s="76" t="s">
        <v>244</v>
      </c>
      <c r="G79" s="76" t="s">
        <v>6</v>
      </c>
      <c r="H79" s="106">
        <v>-82.6</v>
      </c>
      <c r="I79" s="106">
        <v>40</v>
      </c>
      <c r="J79" s="123">
        <v>0</v>
      </c>
      <c r="K79" s="123">
        <f t="shared" si="1"/>
        <v>40</v>
      </c>
    </row>
    <row r="80" spans="1:11" ht="30.75" customHeight="1">
      <c r="A80" s="128"/>
      <c r="B80" s="80" t="s">
        <v>148</v>
      </c>
      <c r="C80" s="76" t="s">
        <v>65</v>
      </c>
      <c r="D80" s="76" t="s">
        <v>2</v>
      </c>
      <c r="E80" s="76" t="s">
        <v>112</v>
      </c>
      <c r="F80" s="76" t="s">
        <v>244</v>
      </c>
      <c r="G80" s="76" t="s">
        <v>79</v>
      </c>
      <c r="H80" s="106">
        <v>-1</v>
      </c>
      <c r="I80" s="106">
        <v>1</v>
      </c>
      <c r="J80" s="123">
        <v>0</v>
      </c>
      <c r="K80" s="123">
        <f t="shared" si="1"/>
        <v>1</v>
      </c>
    </row>
    <row r="81" spans="1:11" ht="16.5" customHeight="1">
      <c r="A81" s="128"/>
      <c r="B81" s="81" t="s">
        <v>26</v>
      </c>
      <c r="C81" s="85" t="s">
        <v>65</v>
      </c>
      <c r="D81" s="85" t="s">
        <v>13</v>
      </c>
      <c r="E81" s="85"/>
      <c r="F81" s="85"/>
      <c r="G81" s="85"/>
      <c r="H81" s="83">
        <f aca="true" t="shared" si="7" ref="H81:I84">H82</f>
        <v>-155.15</v>
      </c>
      <c r="I81" s="83">
        <f t="shared" si="7"/>
        <v>30</v>
      </c>
      <c r="J81" s="136">
        <f>J82</f>
        <v>62.04825</v>
      </c>
      <c r="K81" s="136">
        <f t="shared" si="1"/>
        <v>92.04825</v>
      </c>
    </row>
    <row r="82" spans="1:11" ht="33" customHeight="1">
      <c r="A82" s="128"/>
      <c r="B82" s="80" t="s">
        <v>169</v>
      </c>
      <c r="C82" s="76" t="s">
        <v>65</v>
      </c>
      <c r="D82" s="76" t="s">
        <v>13</v>
      </c>
      <c r="E82" s="76" t="s">
        <v>11</v>
      </c>
      <c r="F82" s="76" t="s">
        <v>126</v>
      </c>
      <c r="G82" s="76"/>
      <c r="H82" s="106">
        <f t="shared" si="7"/>
        <v>-155.15</v>
      </c>
      <c r="I82" s="106">
        <f t="shared" si="7"/>
        <v>30</v>
      </c>
      <c r="J82" s="123">
        <f>J83</f>
        <v>62.04825</v>
      </c>
      <c r="K82" s="123">
        <f t="shared" si="1"/>
        <v>92.04825</v>
      </c>
    </row>
    <row r="83" spans="1:11" ht="47.25" customHeight="1">
      <c r="A83" s="128"/>
      <c r="B83" s="80" t="s">
        <v>174</v>
      </c>
      <c r="C83" s="76" t="s">
        <v>65</v>
      </c>
      <c r="D83" s="76" t="s">
        <v>13</v>
      </c>
      <c r="E83" s="76" t="s">
        <v>11</v>
      </c>
      <c r="F83" s="76" t="s">
        <v>149</v>
      </c>
      <c r="G83" s="76"/>
      <c r="H83" s="106">
        <f t="shared" si="7"/>
        <v>-155.15</v>
      </c>
      <c r="I83" s="106">
        <f t="shared" si="7"/>
        <v>30</v>
      </c>
      <c r="J83" s="123">
        <f>J84</f>
        <v>62.04825</v>
      </c>
      <c r="K83" s="123">
        <f t="shared" si="1"/>
        <v>92.04825</v>
      </c>
    </row>
    <row r="84" spans="1:11" ht="78" customHeight="1">
      <c r="A84" s="128"/>
      <c r="B84" s="80" t="s">
        <v>170</v>
      </c>
      <c r="C84" s="76" t="s">
        <v>65</v>
      </c>
      <c r="D84" s="76" t="s">
        <v>13</v>
      </c>
      <c r="E84" s="76" t="s">
        <v>11</v>
      </c>
      <c r="F84" s="76" t="s">
        <v>150</v>
      </c>
      <c r="G84" s="76" t="s">
        <v>63</v>
      </c>
      <c r="H84" s="106">
        <f t="shared" si="7"/>
        <v>-155.15</v>
      </c>
      <c r="I84" s="106">
        <f t="shared" si="7"/>
        <v>30</v>
      </c>
      <c r="J84" s="123">
        <f>J85</f>
        <v>62.04825</v>
      </c>
      <c r="K84" s="123">
        <f t="shared" si="1"/>
        <v>92.04825</v>
      </c>
    </row>
    <row r="85" spans="1:11" ht="33" customHeight="1">
      <c r="A85" s="128"/>
      <c r="B85" s="80" t="s">
        <v>74</v>
      </c>
      <c r="C85" s="76" t="s">
        <v>65</v>
      </c>
      <c r="D85" s="76" t="s">
        <v>13</v>
      </c>
      <c r="E85" s="76" t="s">
        <v>11</v>
      </c>
      <c r="F85" s="76" t="s">
        <v>150</v>
      </c>
      <c r="G85" s="76" t="s">
        <v>6</v>
      </c>
      <c r="H85" s="106">
        <v>-155.15</v>
      </c>
      <c r="I85" s="106">
        <v>30</v>
      </c>
      <c r="J85" s="123">
        <v>62.04825</v>
      </c>
      <c r="K85" s="123">
        <f t="shared" si="1"/>
        <v>92.04825</v>
      </c>
    </row>
    <row r="86" spans="1:11" ht="18" customHeight="1">
      <c r="A86" s="128"/>
      <c r="B86" s="81" t="s">
        <v>25</v>
      </c>
      <c r="C86" s="85" t="s">
        <v>65</v>
      </c>
      <c r="D86" s="85" t="s">
        <v>12</v>
      </c>
      <c r="E86" s="76"/>
      <c r="F86" s="76"/>
      <c r="G86" s="77"/>
      <c r="H86" s="83">
        <f aca="true" t="shared" si="8" ref="H86:I88">H87</f>
        <v>-10</v>
      </c>
      <c r="I86" s="83">
        <f t="shared" si="8"/>
        <v>50</v>
      </c>
      <c r="J86" s="136">
        <v>0</v>
      </c>
      <c r="K86" s="136">
        <f t="shared" si="1"/>
        <v>50</v>
      </c>
    </row>
    <row r="87" spans="1:11" ht="30.75" customHeight="1">
      <c r="A87" s="128"/>
      <c r="B87" s="80" t="s">
        <v>165</v>
      </c>
      <c r="C87" s="76" t="s">
        <v>65</v>
      </c>
      <c r="D87" s="76" t="s">
        <v>12</v>
      </c>
      <c r="E87" s="76" t="s">
        <v>12</v>
      </c>
      <c r="F87" s="76" t="s">
        <v>126</v>
      </c>
      <c r="G87" s="84"/>
      <c r="H87" s="134">
        <f t="shared" si="8"/>
        <v>-10</v>
      </c>
      <c r="I87" s="134">
        <f t="shared" si="8"/>
        <v>50</v>
      </c>
      <c r="J87" s="123">
        <v>0</v>
      </c>
      <c r="K87" s="123">
        <f t="shared" si="1"/>
        <v>50</v>
      </c>
    </row>
    <row r="88" spans="1:11" ht="47.25" customHeight="1">
      <c r="A88" s="128"/>
      <c r="B88" s="132" t="s">
        <v>163</v>
      </c>
      <c r="C88" s="76" t="s">
        <v>65</v>
      </c>
      <c r="D88" s="76" t="s">
        <v>12</v>
      </c>
      <c r="E88" s="76" t="s">
        <v>12</v>
      </c>
      <c r="F88" s="76" t="s">
        <v>122</v>
      </c>
      <c r="G88" s="75"/>
      <c r="H88" s="106">
        <f t="shared" si="8"/>
        <v>-10</v>
      </c>
      <c r="I88" s="106">
        <f>I89</f>
        <v>50</v>
      </c>
      <c r="J88" s="123">
        <v>0</v>
      </c>
      <c r="K88" s="123">
        <f t="shared" si="1"/>
        <v>50</v>
      </c>
    </row>
    <row r="89" spans="1:11" ht="63.75" customHeight="1">
      <c r="A89" s="128"/>
      <c r="B89" s="80" t="s">
        <v>164</v>
      </c>
      <c r="C89" s="76" t="s">
        <v>65</v>
      </c>
      <c r="D89" s="76" t="s">
        <v>12</v>
      </c>
      <c r="E89" s="76" t="s">
        <v>12</v>
      </c>
      <c r="F89" s="76" t="s">
        <v>123</v>
      </c>
      <c r="G89" s="76" t="s">
        <v>63</v>
      </c>
      <c r="H89" s="106">
        <f>H90+H91+H92</f>
        <v>-10</v>
      </c>
      <c r="I89" s="106">
        <f>I92</f>
        <v>50</v>
      </c>
      <c r="J89" s="123">
        <v>0</v>
      </c>
      <c r="K89" s="123">
        <f t="shared" si="1"/>
        <v>50</v>
      </c>
    </row>
    <row r="90" spans="1:11" ht="51.75" customHeight="1" hidden="1">
      <c r="A90" s="128"/>
      <c r="B90" s="80" t="s">
        <v>70</v>
      </c>
      <c r="C90" s="76" t="s">
        <v>65</v>
      </c>
      <c r="D90" s="76" t="s">
        <v>12</v>
      </c>
      <c r="E90" s="76" t="s">
        <v>12</v>
      </c>
      <c r="F90" s="76" t="s">
        <v>123</v>
      </c>
      <c r="G90" s="76" t="s">
        <v>4</v>
      </c>
      <c r="H90" s="106">
        <v>0</v>
      </c>
      <c r="I90" s="106">
        <v>0</v>
      </c>
      <c r="J90" s="123"/>
      <c r="K90" s="123">
        <f aca="true" t="shared" si="9" ref="K90:K133">I90+J90</f>
        <v>0</v>
      </c>
    </row>
    <row r="91" spans="1:11" ht="63.75" customHeight="1" hidden="1">
      <c r="A91" s="128"/>
      <c r="B91" s="80" t="s">
        <v>138</v>
      </c>
      <c r="C91" s="76" t="s">
        <v>65</v>
      </c>
      <c r="D91" s="76" t="s">
        <v>12</v>
      </c>
      <c r="E91" s="76" t="s">
        <v>12</v>
      </c>
      <c r="F91" s="76" t="s">
        <v>123</v>
      </c>
      <c r="G91" s="76" t="s">
        <v>139</v>
      </c>
      <c r="H91" s="106">
        <v>0</v>
      </c>
      <c r="I91" s="106">
        <v>0</v>
      </c>
      <c r="J91" s="123"/>
      <c r="K91" s="123">
        <f t="shared" si="9"/>
        <v>0</v>
      </c>
    </row>
    <row r="92" spans="1:11" ht="33" customHeight="1">
      <c r="A92" s="128"/>
      <c r="B92" s="80" t="s">
        <v>74</v>
      </c>
      <c r="C92" s="76" t="s">
        <v>65</v>
      </c>
      <c r="D92" s="76" t="s">
        <v>12</v>
      </c>
      <c r="E92" s="76" t="s">
        <v>12</v>
      </c>
      <c r="F92" s="76" t="s">
        <v>123</v>
      </c>
      <c r="G92" s="76" t="s">
        <v>6</v>
      </c>
      <c r="H92" s="134">
        <v>-10</v>
      </c>
      <c r="I92" s="134">
        <v>50</v>
      </c>
      <c r="J92" s="123">
        <v>0</v>
      </c>
      <c r="K92" s="123">
        <f t="shared" si="9"/>
        <v>50</v>
      </c>
    </row>
    <row r="93" spans="1:11" ht="15" customHeight="1">
      <c r="A93" s="128"/>
      <c r="B93" s="81" t="s">
        <v>147</v>
      </c>
      <c r="C93" s="85" t="s">
        <v>65</v>
      </c>
      <c r="D93" s="85" t="s">
        <v>14</v>
      </c>
      <c r="E93" s="85"/>
      <c r="F93" s="85"/>
      <c r="G93" s="86"/>
      <c r="H93" s="135">
        <f aca="true" t="shared" si="10" ref="H93:J94">H94</f>
        <v>-333.03</v>
      </c>
      <c r="I93" s="135">
        <f t="shared" si="10"/>
        <v>1280</v>
      </c>
      <c r="J93" s="136">
        <f>J94</f>
        <v>-103</v>
      </c>
      <c r="K93" s="136">
        <f t="shared" si="9"/>
        <v>1177</v>
      </c>
    </row>
    <row r="94" spans="1:11" ht="33" customHeight="1">
      <c r="A94" s="128"/>
      <c r="B94" s="80" t="s">
        <v>165</v>
      </c>
      <c r="C94" s="76" t="s">
        <v>65</v>
      </c>
      <c r="D94" s="76" t="s">
        <v>14</v>
      </c>
      <c r="E94" s="76" t="s">
        <v>1</v>
      </c>
      <c r="F94" s="76" t="s">
        <v>126</v>
      </c>
      <c r="G94" s="84"/>
      <c r="H94" s="134">
        <f t="shared" si="10"/>
        <v>-333.03</v>
      </c>
      <c r="I94" s="134">
        <f t="shared" si="10"/>
        <v>1280</v>
      </c>
      <c r="J94" s="123">
        <f t="shared" si="10"/>
        <v>-103</v>
      </c>
      <c r="K94" s="123">
        <f t="shared" si="9"/>
        <v>1177</v>
      </c>
    </row>
    <row r="95" spans="1:11" ht="33" customHeight="1">
      <c r="A95" s="128"/>
      <c r="B95" s="80" t="s">
        <v>166</v>
      </c>
      <c r="C95" s="76" t="s">
        <v>65</v>
      </c>
      <c r="D95" s="76" t="s">
        <v>14</v>
      </c>
      <c r="E95" s="76" t="s">
        <v>1</v>
      </c>
      <c r="F95" s="76" t="s">
        <v>124</v>
      </c>
      <c r="G95" s="76" t="s">
        <v>63</v>
      </c>
      <c r="H95" s="134">
        <f>H96+H97+H98+H99+H100+H101</f>
        <v>-333.03</v>
      </c>
      <c r="I95" s="134">
        <f>I96+I97+I98+I99+I100+I101</f>
        <v>1280</v>
      </c>
      <c r="J95" s="123">
        <f>J97+J99+J100+J102</f>
        <v>-103</v>
      </c>
      <c r="K95" s="123">
        <f t="shared" si="9"/>
        <v>1177</v>
      </c>
    </row>
    <row r="96" spans="1:11" ht="54" customHeight="1" hidden="1">
      <c r="A96" s="128"/>
      <c r="B96" s="80" t="s">
        <v>73</v>
      </c>
      <c r="C96" s="76" t="s">
        <v>65</v>
      </c>
      <c r="D96" s="76" t="s">
        <v>14</v>
      </c>
      <c r="E96" s="76" t="s">
        <v>1</v>
      </c>
      <c r="F96" s="76" t="s">
        <v>124</v>
      </c>
      <c r="G96" s="76" t="s">
        <v>5</v>
      </c>
      <c r="H96" s="134">
        <v>-10</v>
      </c>
      <c r="I96" s="134">
        <v>0</v>
      </c>
      <c r="J96" s="123"/>
      <c r="K96" s="123">
        <f t="shared" si="9"/>
        <v>0</v>
      </c>
    </row>
    <row r="97" spans="1:11" ht="33" customHeight="1">
      <c r="A97" s="128"/>
      <c r="B97" s="107" t="s">
        <v>74</v>
      </c>
      <c r="C97" s="76" t="s">
        <v>65</v>
      </c>
      <c r="D97" s="76" t="s">
        <v>14</v>
      </c>
      <c r="E97" s="76" t="s">
        <v>1</v>
      </c>
      <c r="F97" s="76" t="s">
        <v>124</v>
      </c>
      <c r="G97" s="76" t="s">
        <v>6</v>
      </c>
      <c r="H97" s="106">
        <v>-292.53</v>
      </c>
      <c r="I97" s="106">
        <v>1170</v>
      </c>
      <c r="J97" s="123">
        <v>-117</v>
      </c>
      <c r="K97" s="123">
        <f t="shared" si="9"/>
        <v>1053</v>
      </c>
    </row>
    <row r="98" spans="1:11" ht="12.75" customHeight="1">
      <c r="A98" s="128"/>
      <c r="B98" s="80" t="s">
        <v>148</v>
      </c>
      <c r="C98" s="76" t="s">
        <v>65</v>
      </c>
      <c r="D98" s="76" t="s">
        <v>14</v>
      </c>
      <c r="E98" s="76" t="s">
        <v>1</v>
      </c>
      <c r="F98" s="76" t="s">
        <v>124</v>
      </c>
      <c r="G98" s="76" t="s">
        <v>79</v>
      </c>
      <c r="H98" s="106">
        <v>-10</v>
      </c>
      <c r="I98" s="106">
        <v>10</v>
      </c>
      <c r="J98" s="123">
        <v>0</v>
      </c>
      <c r="K98" s="123">
        <f t="shared" si="9"/>
        <v>10</v>
      </c>
    </row>
    <row r="99" spans="1:11" ht="32.25" customHeight="1">
      <c r="A99" s="128"/>
      <c r="B99" s="80" t="s">
        <v>75</v>
      </c>
      <c r="C99" s="76" t="s">
        <v>65</v>
      </c>
      <c r="D99" s="76" t="s">
        <v>14</v>
      </c>
      <c r="E99" s="76" t="s">
        <v>1</v>
      </c>
      <c r="F99" s="76" t="s">
        <v>124</v>
      </c>
      <c r="G99" s="76" t="s">
        <v>7</v>
      </c>
      <c r="H99" s="106">
        <v>-4</v>
      </c>
      <c r="I99" s="106">
        <v>70</v>
      </c>
      <c r="J99" s="123">
        <v>14.184</v>
      </c>
      <c r="K99" s="123">
        <f t="shared" si="9"/>
        <v>84.184</v>
      </c>
    </row>
    <row r="100" spans="1:11" ht="19.5" customHeight="1">
      <c r="A100" s="128"/>
      <c r="B100" s="80" t="s">
        <v>76</v>
      </c>
      <c r="C100" s="76" t="s">
        <v>65</v>
      </c>
      <c r="D100" s="76" t="s">
        <v>14</v>
      </c>
      <c r="E100" s="76" t="s">
        <v>1</v>
      </c>
      <c r="F100" s="76" t="s">
        <v>124</v>
      </c>
      <c r="G100" s="76" t="s">
        <v>67</v>
      </c>
      <c r="H100" s="106">
        <v>-6.5</v>
      </c>
      <c r="I100" s="106">
        <v>15</v>
      </c>
      <c r="J100" s="123">
        <v>0.126</v>
      </c>
      <c r="K100" s="123">
        <f t="shared" si="9"/>
        <v>15.126</v>
      </c>
    </row>
    <row r="101" spans="1:11" ht="50.25" customHeight="1" hidden="1">
      <c r="A101" s="128"/>
      <c r="B101" s="80" t="s">
        <v>155</v>
      </c>
      <c r="C101" s="76" t="s">
        <v>65</v>
      </c>
      <c r="D101" s="76" t="s">
        <v>14</v>
      </c>
      <c r="E101" s="76" t="s">
        <v>1</v>
      </c>
      <c r="F101" s="76" t="s">
        <v>124</v>
      </c>
      <c r="G101" s="76" t="s">
        <v>156</v>
      </c>
      <c r="H101" s="106">
        <v>-10</v>
      </c>
      <c r="I101" s="106">
        <v>15</v>
      </c>
      <c r="J101" s="123"/>
      <c r="K101" s="123">
        <f t="shared" si="9"/>
        <v>15</v>
      </c>
    </row>
    <row r="102" spans="1:11" ht="18.75" customHeight="1">
      <c r="A102" s="128"/>
      <c r="B102" s="80" t="s">
        <v>155</v>
      </c>
      <c r="C102" s="76" t="s">
        <v>65</v>
      </c>
      <c r="D102" s="76" t="s">
        <v>14</v>
      </c>
      <c r="E102" s="76" t="s">
        <v>1</v>
      </c>
      <c r="F102" s="76" t="s">
        <v>124</v>
      </c>
      <c r="G102" s="76" t="s">
        <v>156</v>
      </c>
      <c r="H102" s="106"/>
      <c r="I102" s="106">
        <v>15</v>
      </c>
      <c r="J102" s="123">
        <v>-0.31</v>
      </c>
      <c r="K102" s="123">
        <f t="shared" si="9"/>
        <v>14.69</v>
      </c>
    </row>
    <row r="103" spans="1:11" ht="21" customHeight="1">
      <c r="A103" s="128"/>
      <c r="B103" s="81" t="s">
        <v>50</v>
      </c>
      <c r="C103" s="85" t="s">
        <v>65</v>
      </c>
      <c r="D103" s="85" t="s">
        <v>8</v>
      </c>
      <c r="E103" s="85"/>
      <c r="F103" s="85"/>
      <c r="G103" s="85"/>
      <c r="H103" s="83">
        <f>H107</f>
        <v>0</v>
      </c>
      <c r="I103" s="83">
        <f>I107</f>
        <v>3690</v>
      </c>
      <c r="J103" s="136">
        <f>J104</f>
        <v>35</v>
      </c>
      <c r="K103" s="136">
        <f t="shared" si="9"/>
        <v>3725</v>
      </c>
    </row>
    <row r="104" spans="1:11" ht="33.75" customHeight="1">
      <c r="A104" s="128"/>
      <c r="B104" s="80" t="s">
        <v>165</v>
      </c>
      <c r="C104" s="76" t="s">
        <v>65</v>
      </c>
      <c r="D104" s="76" t="s">
        <v>8</v>
      </c>
      <c r="E104" s="76" t="s">
        <v>1</v>
      </c>
      <c r="F104" s="76" t="s">
        <v>126</v>
      </c>
      <c r="G104" s="84"/>
      <c r="H104" s="83"/>
      <c r="I104" s="106">
        <f>I105</f>
        <v>0</v>
      </c>
      <c r="J104" s="123">
        <f>J105</f>
        <v>35</v>
      </c>
      <c r="K104" s="123">
        <f>K105</f>
        <v>35</v>
      </c>
    </row>
    <row r="105" spans="1:11" ht="67.5" customHeight="1">
      <c r="A105" s="128"/>
      <c r="B105" s="80" t="s">
        <v>297</v>
      </c>
      <c r="C105" s="76" t="s">
        <v>65</v>
      </c>
      <c r="D105" s="76" t="s">
        <v>8</v>
      </c>
      <c r="E105" s="76" t="s">
        <v>1</v>
      </c>
      <c r="F105" s="76" t="s">
        <v>124</v>
      </c>
      <c r="G105" s="76" t="s">
        <v>63</v>
      </c>
      <c r="H105" s="83"/>
      <c r="I105" s="106">
        <f>I106</f>
        <v>0</v>
      </c>
      <c r="J105" s="123">
        <f>J106</f>
        <v>35</v>
      </c>
      <c r="K105" s="123">
        <f>K106</f>
        <v>35</v>
      </c>
    </row>
    <row r="106" spans="1:11" ht="32.25" customHeight="1">
      <c r="A106" s="128"/>
      <c r="B106" s="107" t="s">
        <v>74</v>
      </c>
      <c r="C106" s="76" t="s">
        <v>65</v>
      </c>
      <c r="D106" s="76" t="s">
        <v>8</v>
      </c>
      <c r="E106" s="76" t="s">
        <v>1</v>
      </c>
      <c r="F106" s="76" t="s">
        <v>124</v>
      </c>
      <c r="G106" s="76" t="s">
        <v>6</v>
      </c>
      <c r="H106" s="83"/>
      <c r="I106" s="106">
        <v>0</v>
      </c>
      <c r="J106" s="123">
        <v>35</v>
      </c>
      <c r="K106" s="123">
        <v>35</v>
      </c>
    </row>
    <row r="107" spans="1:11" ht="18" customHeight="1">
      <c r="A107" s="128"/>
      <c r="B107" s="80" t="s">
        <v>52</v>
      </c>
      <c r="C107" s="76" t="s">
        <v>65</v>
      </c>
      <c r="D107" s="76" t="s">
        <v>8</v>
      </c>
      <c r="E107" s="76" t="s">
        <v>13</v>
      </c>
      <c r="F107" s="76"/>
      <c r="G107" s="76"/>
      <c r="H107" s="106">
        <f>H108</f>
        <v>0</v>
      </c>
      <c r="I107" s="106">
        <f>I108</f>
        <v>3690</v>
      </c>
      <c r="J107" s="123">
        <v>0</v>
      </c>
      <c r="K107" s="123">
        <f t="shared" si="9"/>
        <v>3690</v>
      </c>
    </row>
    <row r="108" spans="1:11" ht="35.25" customHeight="1">
      <c r="A108" s="128"/>
      <c r="B108" s="71" t="s">
        <v>165</v>
      </c>
      <c r="C108" s="76" t="s">
        <v>65</v>
      </c>
      <c r="D108" s="76" t="s">
        <v>8</v>
      </c>
      <c r="E108" s="76" t="s">
        <v>13</v>
      </c>
      <c r="F108" s="76" t="s">
        <v>126</v>
      </c>
      <c r="G108" s="76"/>
      <c r="H108" s="106">
        <f>H109</f>
        <v>0</v>
      </c>
      <c r="I108" s="106">
        <f>I109</f>
        <v>3690</v>
      </c>
      <c r="J108" s="123">
        <v>0</v>
      </c>
      <c r="K108" s="123">
        <f t="shared" si="9"/>
        <v>3690</v>
      </c>
    </row>
    <row r="109" spans="1:11" ht="52.5" customHeight="1">
      <c r="A109" s="128"/>
      <c r="B109" s="71" t="s">
        <v>163</v>
      </c>
      <c r="C109" s="76" t="s">
        <v>65</v>
      </c>
      <c r="D109" s="76" t="s">
        <v>8</v>
      </c>
      <c r="E109" s="76" t="s">
        <v>13</v>
      </c>
      <c r="F109" s="76" t="s">
        <v>122</v>
      </c>
      <c r="G109" s="76" t="s">
        <v>63</v>
      </c>
      <c r="H109" s="106">
        <f>H111+H112+H113</f>
        <v>0</v>
      </c>
      <c r="I109" s="106">
        <f>I110+I120+I125</f>
        <v>3690</v>
      </c>
      <c r="J109" s="123">
        <v>0</v>
      </c>
      <c r="K109" s="123">
        <f t="shared" si="9"/>
        <v>3690</v>
      </c>
    </row>
    <row r="110" spans="1:11" ht="62.25" customHeight="1">
      <c r="A110" s="128"/>
      <c r="B110" s="80" t="s">
        <v>265</v>
      </c>
      <c r="C110" s="76" t="s">
        <v>65</v>
      </c>
      <c r="D110" s="76" t="s">
        <v>8</v>
      </c>
      <c r="E110" s="76" t="s">
        <v>13</v>
      </c>
      <c r="F110" s="76" t="s">
        <v>123</v>
      </c>
      <c r="G110" s="76" t="s">
        <v>63</v>
      </c>
      <c r="H110" s="106">
        <f>H111+H113</f>
        <v>0</v>
      </c>
      <c r="I110" s="106">
        <f>I116+I117+I118+I119</f>
        <v>271</v>
      </c>
      <c r="J110" s="123">
        <v>0</v>
      </c>
      <c r="K110" s="123">
        <f>I110+J110</f>
        <v>271</v>
      </c>
    </row>
    <row r="111" spans="1:11" ht="26.25" customHeight="1" hidden="1">
      <c r="A111" s="128"/>
      <c r="B111" s="71" t="s">
        <v>70</v>
      </c>
      <c r="C111" s="76" t="s">
        <v>65</v>
      </c>
      <c r="D111" s="76" t="s">
        <v>8</v>
      </c>
      <c r="E111" s="76" t="s">
        <v>1</v>
      </c>
      <c r="F111" s="76" t="s">
        <v>118</v>
      </c>
      <c r="G111" s="76" t="s">
        <v>4</v>
      </c>
      <c r="H111" s="106">
        <v>0</v>
      </c>
      <c r="I111" s="106">
        <v>0</v>
      </c>
      <c r="J111" s="123"/>
      <c r="K111" s="123">
        <f t="shared" si="9"/>
        <v>0</v>
      </c>
    </row>
    <row r="112" spans="1:11" ht="26.25" customHeight="1" hidden="1">
      <c r="A112" s="128"/>
      <c r="B112" s="120" t="s">
        <v>138</v>
      </c>
      <c r="C112" s="76" t="s">
        <v>65</v>
      </c>
      <c r="D112" s="76" t="s">
        <v>8</v>
      </c>
      <c r="E112" s="76" t="s">
        <v>1</v>
      </c>
      <c r="F112" s="76" t="s">
        <v>118</v>
      </c>
      <c r="G112" s="76" t="s">
        <v>139</v>
      </c>
      <c r="H112" s="106">
        <v>0</v>
      </c>
      <c r="I112" s="106">
        <v>0</v>
      </c>
      <c r="J112" s="123"/>
      <c r="K112" s="123">
        <f t="shared" si="9"/>
        <v>0</v>
      </c>
    </row>
    <row r="113" spans="1:11" ht="46.5" customHeight="1" hidden="1">
      <c r="A113" s="128"/>
      <c r="B113" s="80" t="s">
        <v>74</v>
      </c>
      <c r="C113" s="76" t="s">
        <v>65</v>
      </c>
      <c r="D113" s="76" t="s">
        <v>8</v>
      </c>
      <c r="E113" s="76" t="s">
        <v>1</v>
      </c>
      <c r="F113" s="76" t="s">
        <v>118</v>
      </c>
      <c r="G113" s="76" t="s">
        <v>6</v>
      </c>
      <c r="H113" s="106">
        <v>0</v>
      </c>
      <c r="I113" s="106">
        <v>0</v>
      </c>
      <c r="J113" s="123"/>
      <c r="K113" s="123">
        <f t="shared" si="9"/>
        <v>0</v>
      </c>
    </row>
    <row r="114" spans="1:11" ht="50.25" customHeight="1" hidden="1">
      <c r="A114" s="128"/>
      <c r="B114" s="81" t="s">
        <v>53</v>
      </c>
      <c r="C114" s="85" t="s">
        <v>65</v>
      </c>
      <c r="D114" s="85" t="s">
        <v>8</v>
      </c>
      <c r="E114" s="85" t="s">
        <v>13</v>
      </c>
      <c r="F114" s="85"/>
      <c r="G114" s="77"/>
      <c r="H114" s="83" t="e">
        <f>H115</f>
        <v>#REF!</v>
      </c>
      <c r="I114" s="83" t="e">
        <f>I115</f>
        <v>#REF!</v>
      </c>
      <c r="J114" s="123"/>
      <c r="K114" s="123" t="e">
        <f t="shared" si="9"/>
        <v>#REF!</v>
      </c>
    </row>
    <row r="115" spans="1:11" ht="46.5" customHeight="1" hidden="1">
      <c r="A115" s="128"/>
      <c r="B115" s="107" t="s">
        <v>161</v>
      </c>
      <c r="C115" s="76" t="s">
        <v>65</v>
      </c>
      <c r="D115" s="76" t="s">
        <v>8</v>
      </c>
      <c r="E115" s="76" t="s">
        <v>13</v>
      </c>
      <c r="F115" s="76" t="s">
        <v>126</v>
      </c>
      <c r="G115" s="75"/>
      <c r="H115" s="106" t="e">
        <f>#REF!</f>
        <v>#REF!</v>
      </c>
      <c r="I115" s="106" t="e">
        <f>#REF!</f>
        <v>#REF!</v>
      </c>
      <c r="J115" s="123"/>
      <c r="K115" s="123" t="e">
        <f t="shared" si="9"/>
        <v>#REF!</v>
      </c>
    </row>
    <row r="116" spans="1:11" ht="51.75" customHeight="1">
      <c r="A116" s="130"/>
      <c r="B116" s="80" t="s">
        <v>70</v>
      </c>
      <c r="C116" s="76" t="s">
        <v>65</v>
      </c>
      <c r="D116" s="76" t="s">
        <v>8</v>
      </c>
      <c r="E116" s="76" t="s">
        <v>13</v>
      </c>
      <c r="F116" s="76" t="s">
        <v>123</v>
      </c>
      <c r="G116" s="76" t="s">
        <v>4</v>
      </c>
      <c r="H116" s="106">
        <v>55.6</v>
      </c>
      <c r="I116" s="106">
        <v>131.2</v>
      </c>
      <c r="J116" s="123">
        <v>0</v>
      </c>
      <c r="K116" s="123">
        <f aca="true" t="shared" si="11" ref="K116:K124">I116+J116</f>
        <v>131.2</v>
      </c>
    </row>
    <row r="117" spans="1:11" ht="48.75" customHeight="1">
      <c r="A117" s="130"/>
      <c r="B117" s="80" t="s">
        <v>70</v>
      </c>
      <c r="C117" s="76" t="s">
        <v>65</v>
      </c>
      <c r="D117" s="76" t="s">
        <v>8</v>
      </c>
      <c r="E117" s="76" t="s">
        <v>13</v>
      </c>
      <c r="F117" s="76" t="s">
        <v>187</v>
      </c>
      <c r="G117" s="76" t="s">
        <v>4</v>
      </c>
      <c r="H117" s="106"/>
      <c r="I117" s="106">
        <v>77</v>
      </c>
      <c r="J117" s="123">
        <v>0</v>
      </c>
      <c r="K117" s="123">
        <f t="shared" si="11"/>
        <v>77</v>
      </c>
    </row>
    <row r="118" spans="1:11" ht="66" customHeight="1">
      <c r="A118" s="128"/>
      <c r="B118" s="80" t="s">
        <v>138</v>
      </c>
      <c r="C118" s="76" t="s">
        <v>65</v>
      </c>
      <c r="D118" s="76" t="s">
        <v>8</v>
      </c>
      <c r="E118" s="76" t="s">
        <v>13</v>
      </c>
      <c r="F118" s="76" t="s">
        <v>123</v>
      </c>
      <c r="G118" s="76" t="s">
        <v>139</v>
      </c>
      <c r="H118" s="106">
        <v>16.32</v>
      </c>
      <c r="I118" s="106">
        <v>39.5</v>
      </c>
      <c r="J118" s="123">
        <v>0</v>
      </c>
      <c r="K118" s="123">
        <f t="shared" si="11"/>
        <v>39.5</v>
      </c>
    </row>
    <row r="119" spans="1:11" ht="63" customHeight="1">
      <c r="A119" s="128"/>
      <c r="B119" s="80" t="s">
        <v>138</v>
      </c>
      <c r="C119" s="76" t="s">
        <v>65</v>
      </c>
      <c r="D119" s="76" t="s">
        <v>8</v>
      </c>
      <c r="E119" s="76" t="s">
        <v>13</v>
      </c>
      <c r="F119" s="76" t="s">
        <v>266</v>
      </c>
      <c r="G119" s="76" t="s">
        <v>139</v>
      </c>
      <c r="H119" s="106"/>
      <c r="I119" s="106">
        <v>23.3</v>
      </c>
      <c r="J119" s="123">
        <v>0</v>
      </c>
      <c r="K119" s="123">
        <f t="shared" si="11"/>
        <v>23.3</v>
      </c>
    </row>
    <row r="120" spans="1:11" ht="60.75" customHeight="1">
      <c r="A120" s="128"/>
      <c r="B120" s="80" t="s">
        <v>255</v>
      </c>
      <c r="C120" s="76" t="s">
        <v>65</v>
      </c>
      <c r="D120" s="76" t="s">
        <v>8</v>
      </c>
      <c r="E120" s="76" t="s">
        <v>13</v>
      </c>
      <c r="F120" s="76" t="s">
        <v>124</v>
      </c>
      <c r="G120" s="76" t="s">
        <v>63</v>
      </c>
      <c r="H120" s="106">
        <f>H121+H123</f>
        <v>71.92</v>
      </c>
      <c r="I120" s="106">
        <f>I121+I123+I122+I124</f>
        <v>2859</v>
      </c>
      <c r="J120" s="123">
        <v>0</v>
      </c>
      <c r="K120" s="123">
        <f t="shared" si="11"/>
        <v>2859</v>
      </c>
    </row>
    <row r="121" spans="1:11" ht="51" customHeight="1">
      <c r="A121" s="130"/>
      <c r="B121" s="80" t="s">
        <v>70</v>
      </c>
      <c r="C121" s="76" t="s">
        <v>65</v>
      </c>
      <c r="D121" s="76" t="s">
        <v>8</v>
      </c>
      <c r="E121" s="76" t="s">
        <v>13</v>
      </c>
      <c r="F121" s="76" t="s">
        <v>124</v>
      </c>
      <c r="G121" s="76" t="s">
        <v>4</v>
      </c>
      <c r="H121" s="106">
        <v>55.6</v>
      </c>
      <c r="I121" s="106">
        <v>845.81</v>
      </c>
      <c r="J121" s="123">
        <v>0</v>
      </c>
      <c r="K121" s="123">
        <f t="shared" si="11"/>
        <v>845.81</v>
      </c>
    </row>
    <row r="122" spans="1:11" ht="51" customHeight="1">
      <c r="A122" s="130"/>
      <c r="B122" s="80" t="s">
        <v>70</v>
      </c>
      <c r="C122" s="76" t="s">
        <v>65</v>
      </c>
      <c r="D122" s="76" t="s">
        <v>8</v>
      </c>
      <c r="E122" s="76" t="s">
        <v>13</v>
      </c>
      <c r="F122" s="76" t="s">
        <v>256</v>
      </c>
      <c r="G122" s="76" t="s">
        <v>4</v>
      </c>
      <c r="H122" s="106"/>
      <c r="I122" s="106">
        <v>1350.19</v>
      </c>
      <c r="J122" s="123">
        <v>0</v>
      </c>
      <c r="K122" s="123">
        <f t="shared" si="11"/>
        <v>1350.19</v>
      </c>
    </row>
    <row r="123" spans="1:11" ht="61.5" customHeight="1">
      <c r="A123" s="128"/>
      <c r="B123" s="80" t="s">
        <v>138</v>
      </c>
      <c r="C123" s="76" t="s">
        <v>65</v>
      </c>
      <c r="D123" s="76" t="s">
        <v>8</v>
      </c>
      <c r="E123" s="76" t="s">
        <v>13</v>
      </c>
      <c r="F123" s="76" t="s">
        <v>124</v>
      </c>
      <c r="G123" s="76" t="s">
        <v>139</v>
      </c>
      <c r="H123" s="106">
        <v>16.32</v>
      </c>
      <c r="I123" s="106">
        <v>235.99</v>
      </c>
      <c r="J123" s="123">
        <v>0</v>
      </c>
      <c r="K123" s="123">
        <f t="shared" si="11"/>
        <v>235.99</v>
      </c>
    </row>
    <row r="124" spans="1:11" ht="37.5" customHeight="1" hidden="1">
      <c r="A124" s="128"/>
      <c r="B124" s="80" t="s">
        <v>138</v>
      </c>
      <c r="C124" s="76" t="s">
        <v>65</v>
      </c>
      <c r="D124" s="76" t="s">
        <v>8</v>
      </c>
      <c r="E124" s="76" t="s">
        <v>13</v>
      </c>
      <c r="F124" s="76" t="s">
        <v>256</v>
      </c>
      <c r="G124" s="76" t="s">
        <v>139</v>
      </c>
      <c r="H124" s="106"/>
      <c r="I124" s="106">
        <v>427.01</v>
      </c>
      <c r="J124" s="123">
        <v>0</v>
      </c>
      <c r="K124" s="123">
        <f t="shared" si="11"/>
        <v>427.01</v>
      </c>
    </row>
    <row r="125" spans="1:11" ht="63" customHeight="1">
      <c r="A125" s="128"/>
      <c r="B125" s="80" t="s">
        <v>173</v>
      </c>
      <c r="C125" s="76" t="s">
        <v>65</v>
      </c>
      <c r="D125" s="76" t="s">
        <v>8</v>
      </c>
      <c r="E125" s="76" t="s">
        <v>13</v>
      </c>
      <c r="F125" s="76" t="s">
        <v>118</v>
      </c>
      <c r="G125" s="76" t="s">
        <v>63</v>
      </c>
      <c r="H125" s="106">
        <f>H126+H128+H129</f>
        <v>950.04</v>
      </c>
      <c r="I125" s="106">
        <f>I126+I127+I128+I130</f>
        <v>560</v>
      </c>
      <c r="J125" s="123">
        <v>0</v>
      </c>
      <c r="K125" s="123">
        <f t="shared" si="9"/>
        <v>560</v>
      </c>
    </row>
    <row r="126" spans="1:11" ht="14.25" customHeight="1" hidden="1">
      <c r="A126" s="128"/>
      <c r="B126" s="80" t="s">
        <v>70</v>
      </c>
      <c r="C126" s="76" t="s">
        <v>65</v>
      </c>
      <c r="D126" s="76" t="s">
        <v>8</v>
      </c>
      <c r="E126" s="76" t="s">
        <v>13</v>
      </c>
      <c r="F126" s="76" t="s">
        <v>118</v>
      </c>
      <c r="G126" s="149">
        <v>121</v>
      </c>
      <c r="H126" s="106">
        <v>747.29</v>
      </c>
      <c r="I126" s="106">
        <v>250</v>
      </c>
      <c r="J126" s="123">
        <v>0</v>
      </c>
      <c r="K126" s="123">
        <f t="shared" si="9"/>
        <v>250</v>
      </c>
    </row>
    <row r="127" spans="1:11" ht="17.25" customHeight="1" hidden="1">
      <c r="A127" s="128"/>
      <c r="B127" s="80" t="s">
        <v>70</v>
      </c>
      <c r="C127" s="76" t="s">
        <v>65</v>
      </c>
      <c r="D127" s="76" t="s">
        <v>8</v>
      </c>
      <c r="E127" s="76" t="s">
        <v>13</v>
      </c>
      <c r="F127" s="76" t="s">
        <v>186</v>
      </c>
      <c r="G127" s="149">
        <v>121</v>
      </c>
      <c r="H127" s="106"/>
      <c r="I127" s="106">
        <v>180</v>
      </c>
      <c r="J127" s="123">
        <v>0</v>
      </c>
      <c r="K127" s="123">
        <f t="shared" si="9"/>
        <v>180</v>
      </c>
    </row>
    <row r="128" spans="1:11" ht="66" customHeight="1">
      <c r="A128" s="128"/>
      <c r="B128" s="80" t="s">
        <v>138</v>
      </c>
      <c r="C128" s="76" t="s">
        <v>65</v>
      </c>
      <c r="D128" s="76" t="s">
        <v>8</v>
      </c>
      <c r="E128" s="76" t="s">
        <v>13</v>
      </c>
      <c r="F128" s="76" t="s">
        <v>118</v>
      </c>
      <c r="G128" s="149">
        <v>129</v>
      </c>
      <c r="H128" s="106">
        <v>225.75</v>
      </c>
      <c r="I128" s="106">
        <v>75.7</v>
      </c>
      <c r="J128" s="123">
        <v>0</v>
      </c>
      <c r="K128" s="123">
        <f t="shared" si="9"/>
        <v>75.7</v>
      </c>
    </row>
    <row r="129" spans="1:11" ht="31.5" customHeight="1">
      <c r="A129" s="128"/>
      <c r="B129" s="80" t="s">
        <v>74</v>
      </c>
      <c r="C129" s="76" t="s">
        <v>8</v>
      </c>
      <c r="D129" s="76" t="s">
        <v>8</v>
      </c>
      <c r="E129" s="76" t="s">
        <v>13</v>
      </c>
      <c r="F129" s="76" t="s">
        <v>118</v>
      </c>
      <c r="G129" s="149">
        <v>244</v>
      </c>
      <c r="H129" s="106">
        <v>-23</v>
      </c>
      <c r="I129" s="106">
        <f>8!I65</f>
        <v>54.3</v>
      </c>
      <c r="J129" s="123">
        <v>0</v>
      </c>
      <c r="K129" s="123">
        <f t="shared" si="9"/>
        <v>54.3</v>
      </c>
    </row>
    <row r="130" spans="1:11" ht="13.5" customHeight="1" hidden="1">
      <c r="A130" s="128"/>
      <c r="B130" s="80" t="s">
        <v>138</v>
      </c>
      <c r="C130" s="76" t="s">
        <v>65</v>
      </c>
      <c r="D130" s="76" t="s">
        <v>8</v>
      </c>
      <c r="E130" s="76" t="s">
        <v>13</v>
      </c>
      <c r="F130" s="76" t="s">
        <v>186</v>
      </c>
      <c r="G130" s="149">
        <v>129</v>
      </c>
      <c r="H130" s="106"/>
      <c r="I130" s="106">
        <v>54.3</v>
      </c>
      <c r="J130" s="123">
        <v>0</v>
      </c>
      <c r="K130" s="123">
        <f t="shared" si="9"/>
        <v>54.3</v>
      </c>
    </row>
    <row r="131" spans="1:11" ht="55.5" customHeight="1" hidden="1">
      <c r="A131" s="128"/>
      <c r="B131" s="81" t="s">
        <v>119</v>
      </c>
      <c r="C131" s="85" t="s">
        <v>65</v>
      </c>
      <c r="D131" s="85" t="s">
        <v>81</v>
      </c>
      <c r="E131" s="85" t="s">
        <v>81</v>
      </c>
      <c r="F131" s="85" t="s">
        <v>3</v>
      </c>
      <c r="G131" s="88" t="s">
        <v>63</v>
      </c>
      <c r="H131" s="134"/>
      <c r="I131" s="134">
        <v>0</v>
      </c>
      <c r="J131" s="123"/>
      <c r="K131" s="123">
        <f t="shared" si="9"/>
        <v>0</v>
      </c>
    </row>
    <row r="132" spans="1:11" ht="45.75" customHeight="1" hidden="1">
      <c r="A132" s="128"/>
      <c r="B132" s="80" t="s">
        <v>119</v>
      </c>
      <c r="C132" s="76" t="s">
        <v>65</v>
      </c>
      <c r="D132" s="76" t="s">
        <v>81</v>
      </c>
      <c r="E132" s="76" t="s">
        <v>81</v>
      </c>
      <c r="F132" s="76" t="s">
        <v>82</v>
      </c>
      <c r="G132" s="87">
        <v>999</v>
      </c>
      <c r="H132" s="134"/>
      <c r="I132" s="134">
        <v>0</v>
      </c>
      <c r="J132" s="123"/>
      <c r="K132" s="123">
        <f t="shared" si="9"/>
        <v>0</v>
      </c>
    </row>
    <row r="133" spans="1:11" ht="15" customHeight="1">
      <c r="A133" s="128"/>
      <c r="B133" s="81" t="s">
        <v>22</v>
      </c>
      <c r="C133" s="81"/>
      <c r="D133" s="81"/>
      <c r="E133" s="81"/>
      <c r="F133" s="81"/>
      <c r="G133" s="83"/>
      <c r="H133" s="83" t="e">
        <f>H9+H15+#REF!+H31+H35+H69+H81+H86+H93+H103+H114</f>
        <v>#REF!</v>
      </c>
      <c r="I133" s="83">
        <f>I103+I93+I86+I81+I69+I35+I31+I15+I9</f>
        <v>7745.7</v>
      </c>
      <c r="J133" s="136">
        <f>J93+J86+J69+J81+J64+J58+J7+J103</f>
        <v>249.04825</v>
      </c>
      <c r="K133" s="136">
        <f t="shared" si="9"/>
        <v>7994.74825</v>
      </c>
    </row>
    <row r="134" spans="9:11" ht="42" customHeight="1">
      <c r="I134" s="45"/>
      <c r="K134" s="45"/>
    </row>
    <row r="135" spans="9:11" ht="69.75" customHeight="1">
      <c r="I135" s="45"/>
      <c r="J135" s="66"/>
      <c r="K135" s="45"/>
    </row>
    <row r="136" spans="10:11" ht="34.5" customHeight="1">
      <c r="J136" s="66"/>
      <c r="K136" s="45"/>
    </row>
    <row r="137" ht="59.25" customHeight="1">
      <c r="K137" s="45"/>
    </row>
    <row r="138" spans="10:11" ht="59.25" customHeight="1">
      <c r="J138" s="66"/>
      <c r="K138" s="45"/>
    </row>
    <row r="139" ht="40.5" customHeight="1">
      <c r="K139" s="45"/>
    </row>
    <row r="140" ht="33.75" customHeight="1">
      <c r="K140" s="45"/>
    </row>
    <row r="141" ht="12.75" customHeight="1">
      <c r="K141" s="45"/>
    </row>
    <row r="142" spans="11:12" ht="12.75">
      <c r="K142" s="45"/>
      <c r="L142" s="66"/>
    </row>
  </sheetData>
  <sheetProtection/>
  <mergeCells count="3">
    <mergeCell ref="G1:I1"/>
    <mergeCell ref="G2:K2"/>
    <mergeCell ref="B3:K3"/>
  </mergeCells>
  <printOptions/>
  <pageMargins left="0.7" right="0.7" top="0.75" bottom="0.75" header="0.3" footer="0.3"/>
  <pageSetup fitToHeight="0" fitToWidth="1" horizontalDpi="600" verticalDpi="600" orientation="portrait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2021-05-21T03:50:25Z</cp:lastPrinted>
  <dcterms:created xsi:type="dcterms:W3CDTF">2007-09-12T09:25:25Z</dcterms:created>
  <dcterms:modified xsi:type="dcterms:W3CDTF">2021-05-21T05:24:10Z</dcterms:modified>
  <cp:category/>
  <cp:version/>
  <cp:contentType/>
  <cp:contentStatus/>
</cp:coreProperties>
</file>