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6" sheetId="1" r:id="rId1"/>
  </sheets>
  <definedNames>
    <definedName name="__shared_1_0_11">66600+20937</definedName>
    <definedName name="__shared_1_0_7">4978.64+250000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</workbook>
</file>

<file path=xl/calcChain.xml><?xml version="1.0" encoding="utf-8"?>
<calcChain xmlns="http://schemas.openxmlformats.org/spreadsheetml/2006/main">
  <c r="L31" i="1"/>
  <c r="M31"/>
  <c r="J31"/>
  <c r="L78"/>
  <c r="J78"/>
  <c r="M79"/>
  <c r="J101"/>
  <c r="L101"/>
  <c r="L30" l="1"/>
  <c r="L29" s="1"/>
  <c r="M46"/>
  <c r="M45"/>
  <c r="M44"/>
  <c r="M43"/>
  <c r="M37"/>
  <c r="L113"/>
  <c r="J113"/>
  <c r="M137"/>
  <c r="M133"/>
  <c r="M116"/>
  <c r="M98"/>
  <c r="M96"/>
  <c r="M94"/>
  <c r="M90"/>
  <c r="M89"/>
  <c r="M88"/>
  <c r="M87"/>
  <c r="M85"/>
  <c r="M83"/>
  <c r="M82"/>
  <c r="M80"/>
  <c r="M78" s="1"/>
  <c r="M77" s="1"/>
  <c r="M76" s="1"/>
  <c r="M75" s="1"/>
  <c r="M73"/>
  <c r="M72" s="1"/>
  <c r="M71" s="1"/>
  <c r="M70"/>
  <c r="M68"/>
  <c r="M51"/>
  <c r="M50" s="1"/>
  <c r="M49" s="1"/>
  <c r="M48" s="1"/>
  <c r="M34"/>
  <c r="M18"/>
  <c r="M17" s="1"/>
  <c r="M16" s="1"/>
  <c r="M15" s="1"/>
  <c r="L77"/>
  <c r="L76"/>
  <c r="L75" s="1"/>
  <c r="L50"/>
  <c r="L49" s="1"/>
  <c r="L48" s="1"/>
  <c r="K50"/>
  <c r="L18"/>
  <c r="L17" s="1"/>
  <c r="L16" s="1"/>
  <c r="L15" s="1"/>
  <c r="L73"/>
  <c r="L72" s="1"/>
  <c r="L71" s="1"/>
  <c r="M65"/>
  <c r="L65"/>
  <c r="L64" s="1"/>
  <c r="L63" s="1"/>
  <c r="L54" s="1"/>
  <c r="L53" s="1"/>
  <c r="M64"/>
  <c r="M63" s="1"/>
  <c r="M54" s="1"/>
  <c r="M53" s="1"/>
  <c r="L134"/>
  <c r="J134"/>
  <c r="M131"/>
  <c r="L131"/>
  <c r="L130" s="1"/>
  <c r="L129" s="1"/>
  <c r="L117" s="1"/>
  <c r="M101"/>
  <c r="M100" s="1"/>
  <c r="M99" s="1"/>
  <c r="L100"/>
  <c r="L99"/>
  <c r="J73"/>
  <c r="J72" s="1"/>
  <c r="J71" s="1"/>
  <c r="K131"/>
  <c r="J131"/>
  <c r="J130" s="1"/>
  <c r="J129" s="1"/>
  <c r="J117" s="1"/>
  <c r="H131"/>
  <c r="H130" s="1"/>
  <c r="K130"/>
  <c r="K122"/>
  <c r="K121" s="1"/>
  <c r="K120" s="1"/>
  <c r="K117" s="1"/>
  <c r="J122"/>
  <c r="J121" s="1"/>
  <c r="H122"/>
  <c r="H121"/>
  <c r="H117" s="1"/>
  <c r="I120"/>
  <c r="I119"/>
  <c r="I118"/>
  <c r="H111"/>
  <c r="K107"/>
  <c r="J107"/>
  <c r="J105" s="1"/>
  <c r="H107"/>
  <c r="H105" s="1"/>
  <c r="H104" s="1"/>
  <c r="K105"/>
  <c r="K104"/>
  <c r="I103"/>
  <c r="H101"/>
  <c r="H100" s="1"/>
  <c r="K100"/>
  <c r="J100"/>
  <c r="J99" s="1"/>
  <c r="K98"/>
  <c r="K95"/>
  <c r="J95"/>
  <c r="M95" s="1"/>
  <c r="I95"/>
  <c r="I92" s="1"/>
  <c r="H95"/>
  <c r="H92" s="1"/>
  <c r="I94"/>
  <c r="J93"/>
  <c r="M93" s="1"/>
  <c r="H93"/>
  <c r="I93" s="1"/>
  <c r="K92"/>
  <c r="J92"/>
  <c r="M92" s="1"/>
  <c r="K91"/>
  <c r="J91"/>
  <c r="M91" s="1"/>
  <c r="I90"/>
  <c r="I87"/>
  <c r="I86" s="1"/>
  <c r="J86"/>
  <c r="M86" s="1"/>
  <c r="H86"/>
  <c r="I85"/>
  <c r="I84" s="1"/>
  <c r="I83" s="1"/>
  <c r="I82" s="1"/>
  <c r="I81" s="1"/>
  <c r="K84"/>
  <c r="K83" s="1"/>
  <c r="K82" s="1"/>
  <c r="K81" s="1"/>
  <c r="J84"/>
  <c r="M84" s="1"/>
  <c r="H84"/>
  <c r="J81"/>
  <c r="M81" s="1"/>
  <c r="H81"/>
  <c r="I78"/>
  <c r="J77"/>
  <c r="H77"/>
  <c r="I77" s="1"/>
  <c r="J76"/>
  <c r="J75" s="1"/>
  <c r="H75"/>
  <c r="I68"/>
  <c r="J67"/>
  <c r="M67" s="1"/>
  <c r="H67"/>
  <c r="J65"/>
  <c r="J64"/>
  <c r="J63" s="1"/>
  <c r="J54" s="1"/>
  <c r="H64"/>
  <c r="H63" s="1"/>
  <c r="I57"/>
  <c r="K55"/>
  <c r="J55"/>
  <c r="H55"/>
  <c r="K54"/>
  <c r="I54"/>
  <c r="H54"/>
  <c r="I52"/>
  <c r="H52"/>
  <c r="J50"/>
  <c r="J49" s="1"/>
  <c r="J48" s="1"/>
  <c r="H50"/>
  <c r="I49"/>
  <c r="I48" s="1"/>
  <c r="H49"/>
  <c r="K42"/>
  <c r="J42"/>
  <c r="M42" s="1"/>
  <c r="I42"/>
  <c r="H42"/>
  <c r="K41"/>
  <c r="J41"/>
  <c r="M41" s="1"/>
  <c r="I41"/>
  <c r="H41"/>
  <c r="K40"/>
  <c r="I40"/>
  <c r="H40"/>
  <c r="I37"/>
  <c r="I31"/>
  <c r="I30" s="1"/>
  <c r="I29" s="1"/>
  <c r="H31"/>
  <c r="J30"/>
  <c r="J29" s="1"/>
  <c r="I27"/>
  <c r="K22"/>
  <c r="J22"/>
  <c r="I22"/>
  <c r="I21" s="1"/>
  <c r="H22"/>
  <c r="H21"/>
  <c r="J18"/>
  <c r="I18"/>
  <c r="H18"/>
  <c r="H17" s="1"/>
  <c r="J17"/>
  <c r="J16" s="1"/>
  <c r="J15" s="1"/>
  <c r="I17"/>
  <c r="I16"/>
  <c r="I15" s="1"/>
  <c r="K12"/>
  <c r="J12"/>
  <c r="I12"/>
  <c r="I11" s="1"/>
  <c r="H12"/>
  <c r="K11"/>
  <c r="J11"/>
  <c r="H11"/>
  <c r="K9"/>
  <c r="H9"/>
  <c r="L139" l="1"/>
  <c r="M30"/>
  <c r="M134"/>
  <c r="M130" s="1"/>
  <c r="M129" s="1"/>
  <c r="M117" s="1"/>
  <c r="J53"/>
  <c r="J52"/>
  <c r="K111"/>
  <c r="K113"/>
  <c r="L9"/>
  <c r="I76"/>
  <c r="K139"/>
  <c r="I75"/>
  <c r="J40"/>
  <c r="M40" s="1"/>
  <c r="M113"/>
  <c r="I67"/>
  <c r="H91"/>
  <c r="H139" s="1"/>
  <c r="J9"/>
  <c r="I113"/>
  <c r="M29" l="1"/>
  <c r="M9" s="1"/>
  <c r="J111"/>
  <c r="J104" l="1"/>
  <c r="I111"/>
  <c r="J139"/>
  <c r="L111" l="1"/>
  <c r="M111" l="1"/>
  <c r="L104"/>
  <c r="M104" l="1"/>
  <c r="M139"/>
</calcChain>
</file>

<file path=xl/sharedStrings.xml><?xml version="1.0" encoding="utf-8"?>
<sst xmlns="http://schemas.openxmlformats.org/spreadsheetml/2006/main" count="577" uniqueCount="139">
  <si>
    <t>Приложение8
к решению «О бюджете 
муниципального образования Купчегенское сельское поселение
на 2017 год и на плановый период 2018 и 2019 г.г."</t>
  </si>
  <si>
    <t>Распределение бюджетных ассигнований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2017 год"</t>
  </si>
  <si>
    <t>(тыс. рублей)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</si>
  <si>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</si>
  <si>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</si>
  <si>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</si>
  <si>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</si>
  <si>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</si>
  <si>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</si>
  <si>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</si>
  <si>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</si>
  <si>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Изменение на 2016 год (+;-)</t>
  </si>
  <si>
    <t>Сумма  на 2017 год</t>
  </si>
  <si>
    <t>Сумма на 2017 год</t>
  </si>
  <si>
    <t>3</t>
  </si>
  <si>
    <t>4</t>
  </si>
  <si>
    <t>5</t>
  </si>
  <si>
    <t>6</t>
  </si>
  <si>
    <t>7</t>
  </si>
  <si>
    <t>1.</t>
  </si>
  <si>
    <t>Администрация Купчегенского сельского поселения</t>
  </si>
  <si>
    <t>801</t>
  </si>
  <si>
    <t>1.1.</t>
  </si>
  <si>
    <t>Общегосударственные расходы</t>
  </si>
  <si>
    <t>01</t>
  </si>
  <si>
    <t>000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</si>
  <si>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</si>
  <si>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</si>
  <si>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</si>
  <si>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</si>
  <si>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</si>
  <si>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</si>
  <si>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</si>
  <si>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</si>
  <si>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</si>
  <si>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</si>
  <si>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</si>
  <si>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</si>
  <si>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</si>
  <si>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</si>
  <si>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</si>
  <si>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</si>
  <si>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</si>
  <si>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</si>
  <si>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</si>
  <si>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</si>
  <si>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</si>
  <si>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</si>
  <si>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</si>
  <si>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</si>
  <si>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</si>
  <si>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</si>
  <si>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</si>
  <si>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</si>
  <si>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</si>
  <si>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</si>
  <si>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</si>
  <si>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010А101100</t>
  </si>
  <si>
    <t>Фонд оплаты труда государственных (муниципальных) органов</t>
  </si>
  <si>
    <t>010А101110</t>
  </si>
  <si>
    <t>010А101190</t>
  </si>
  <si>
    <t>Непрограммные направления деятельности</t>
  </si>
  <si>
    <t>11</t>
  </si>
  <si>
    <t>9900000</t>
  </si>
  <si>
    <t>99000Ш2</t>
  </si>
  <si>
    <t>Резервные фонды органов местного самоуправления</t>
  </si>
  <si>
    <t>Резервные средства</t>
  </si>
  <si>
    <t>870</t>
  </si>
  <si>
    <t>Резервные фонды</t>
  </si>
  <si>
    <t>990000Ш600</t>
  </si>
  <si>
    <t>1.2.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</si>
  <si>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</si>
  <si>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</si>
  <si>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</si>
  <si>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</si>
  <si>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</si>
  <si>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Подпрограмма «Развитие экономического и налогового потенциала Купчегенского сельского поселения на 2015-20188 г.г.»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</si>
  <si>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</si>
  <si>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 на 2015-2018 г.г»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</si>
  <si>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</si>
  <si>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</si>
  <si>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</si>
  <si>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</si>
  <si>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</si>
  <si>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1.3.</t>
  </si>
  <si>
    <t>Национальная экономика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</si>
  <si>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</si>
  <si>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</si>
  <si>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</si>
  <si>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</si>
  <si>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</si>
  <si>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</si>
  <si>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</si>
  <si>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ВЦП "Развитие систем жизнеобеспечения на МО Купчегенское сельское поселение2015-2018 гг."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</si>
  <si>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</si>
  <si>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Другие вопросы вобласти жилищно-коммунального хозяйство</t>
  </si>
  <si>
    <t>0029900</t>
  </si>
  <si>
    <t>ОБРАЗОВАНИЕ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</si>
  <si>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</si>
  <si>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</si>
  <si>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</si>
  <si>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</si>
  <si>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</si>
  <si>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</si>
  <si>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1.4.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</si>
  <si>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</si>
  <si>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  на 2015-2018 гг."</t>
  </si>
  <si>
    <t>0130100000</t>
  </si>
  <si>
    <t>1.5.</t>
  </si>
  <si>
    <t>КУЛЬТУРА И КИНЕМАТОГРАФИЯ</t>
  </si>
  <si>
    <t>08</t>
  </si>
  <si>
    <t>Культура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</si>
  <si>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</si>
  <si>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</si>
  <si>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Перечисления другим бюджетам бюджетной системы РФ</t>
  </si>
  <si>
    <t>251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</si>
  <si>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  на 2015-2018 гг."</t>
  </si>
  <si>
    <t>0130200000</t>
  </si>
  <si>
    <t>1.6.</t>
  </si>
  <si>
    <t>ПРОЧИЕ МЕРОПРИЯТИЯ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</si>
  <si>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</si>
  <si>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</si>
  <si>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0130300000</t>
  </si>
  <si>
    <t>Условно утверждаемые расходы</t>
  </si>
  <si>
    <t>ВСЕГО РАСХОДОВ</t>
  </si>
  <si>
    <t>Благоустройство</t>
  </si>
  <si>
    <t>0120100000</t>
  </si>
  <si>
    <t>1.7.</t>
  </si>
  <si>
    <t>Развитие молодежной политики в рамках подпрограммы "Развитие социально-культурной сферы в муниципальном образовании Купчегенское сельское поселениена 2015-2018 гг."</t>
  </si>
  <si>
    <t>0130300001</t>
  </si>
  <si>
    <t>00</t>
  </si>
  <si>
    <t>Изменение</t>
  </si>
  <si>
    <t>Сумма с учетом изменений на 2017 год, тыс.рублей</t>
  </si>
  <si>
    <t>Закупка товаров, работ, услуг в целях капитального ремонта государственного (муниципального) имущества</t>
  </si>
  <si>
    <t>243</t>
  </si>
  <si>
    <t>853</t>
  </si>
  <si>
    <t>540</t>
  </si>
  <si>
    <t>Иные межбюджетные трансферты</t>
  </si>
  <si>
    <t>Пени, штрафы за несвоевременную уплату налогов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</si>
</sst>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_-* #,##0.00&quot;р.&quot;_-;\-* #,##0.00&quot;р.&quot;_-;_-* \-??&quot;р.&quot;_-;_-@_-"/>
  </numFmts>
  <fonts count="12"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11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6" fillId="0" borderId="0" xfId="0" applyFont="1"/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8" fillId="0" borderId="0" xfId="0" applyFont="1"/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/>
    <xf numFmtId="164" fontId="8" fillId="0" borderId="1" xfId="0" applyNumberFormat="1" applyFont="1" applyBorder="1" applyAlignment="1"/>
    <xf numFmtId="164" fontId="6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8" fillId="0" borderId="4" xfId="0" applyFont="1" applyBorder="1" applyAlignment="1" applyProtection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4" xfId="0" applyFont="1" applyBorder="1" applyAlignment="1" applyProtection="1">
      <alignment wrapText="1"/>
    </xf>
    <xf numFmtId="0" fontId="10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/>
    <xf numFmtId="164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3" fontId="8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wrapText="1"/>
    </xf>
    <xf numFmtId="49" fontId="8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 applyProtection="1">
      <alignment vertical="center"/>
    </xf>
    <xf numFmtId="164" fontId="6" fillId="0" borderId="1" xfId="1" applyNumberFormat="1" applyFont="1" applyBorder="1" applyAlignment="1" applyProtection="1">
      <alignment vertical="center"/>
    </xf>
    <xf numFmtId="49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topLeftCell="A132" zoomScaleNormal="100" zoomScalePageLayoutView="60" workbookViewId="0">
      <selection activeCell="M39" sqref="M39"/>
    </sheetView>
  </sheetViews>
  <sheetFormatPr defaultRowHeight="12.75"/>
  <cols>
    <col min="1" max="1" width="7.42578125" bestFit="1" customWidth="1"/>
    <col min="2" max="2" width="61.28515625"/>
    <col min="3" max="5" width="0" hidden="1"/>
    <col min="6" max="6" width="14.5703125" customWidth="1"/>
    <col min="7" max="7" width="11" customWidth="1"/>
    <col min="8" max="9" width="0" hidden="1"/>
    <col min="10" max="10" width="12.5703125" hidden="1" customWidth="1"/>
    <col min="11" max="11" width="0" hidden="1"/>
    <col min="12" max="12" width="13.140625" hidden="1" customWidth="1"/>
    <col min="13" max="13" width="28.7109375" customWidth="1"/>
    <col min="14" max="1025" width="9.42578125"/>
  </cols>
  <sheetData>
    <row r="1" spans="1:13" ht="39" customHeight="1">
      <c r="A1" s="2"/>
      <c r="B1" s="3"/>
      <c r="C1" s="4"/>
      <c r="D1" s="4"/>
      <c r="E1" s="4"/>
      <c r="F1" s="4"/>
      <c r="G1" s="107" t="s">
        <v>0</v>
      </c>
      <c r="H1" s="107"/>
      <c r="I1" s="107"/>
      <c r="J1" s="107"/>
      <c r="K1" s="107"/>
      <c r="L1" s="107"/>
      <c r="M1" s="107"/>
    </row>
    <row r="2" spans="1:13" ht="54" customHeight="1">
      <c r="A2" s="2"/>
      <c r="B2" s="3"/>
      <c r="C2" s="4"/>
      <c r="D2" s="4"/>
      <c r="E2" s="4"/>
      <c r="F2" s="4"/>
      <c r="G2" s="107"/>
      <c r="H2" s="107"/>
      <c r="I2" s="107"/>
      <c r="J2" s="107"/>
      <c r="K2" s="107"/>
      <c r="L2" s="107"/>
      <c r="M2" s="107"/>
    </row>
    <row r="3" spans="1:13" ht="63.7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idden="1">
      <c r="A4" s="1"/>
    </row>
    <row r="5" spans="1:13" ht="15.75" hidden="1">
      <c r="A5" s="5"/>
      <c r="B5" s="5"/>
      <c r="C5" s="5"/>
      <c r="D5" s="5"/>
      <c r="E5" s="5"/>
      <c r="F5" s="6"/>
      <c r="G5" s="105" t="s">
        <v>2</v>
      </c>
      <c r="H5" s="105"/>
      <c r="I5" s="105"/>
      <c r="J5" s="105"/>
    </row>
    <row r="6" spans="1:13" s="9" customFormat="1" ht="71.25" customHeight="1">
      <c r="A6" s="7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12</v>
      </c>
      <c r="K6" s="7" t="s">
        <v>13</v>
      </c>
      <c r="L6" s="46" t="s">
        <v>131</v>
      </c>
      <c r="M6" s="43" t="s">
        <v>132</v>
      </c>
    </row>
    <row r="7" spans="1:13" ht="15.75">
      <c r="A7" s="10">
        <v>1</v>
      </c>
      <c r="B7" s="10">
        <v>2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/>
      <c r="I7" s="10">
        <v>8</v>
      </c>
      <c r="J7" s="10">
        <v>9</v>
      </c>
      <c r="K7" s="47"/>
      <c r="L7" s="47"/>
      <c r="M7" s="47"/>
    </row>
    <row r="8" spans="1:13" ht="15.75">
      <c r="A8" s="7" t="s">
        <v>19</v>
      </c>
      <c r="B8" s="7" t="s">
        <v>20</v>
      </c>
      <c r="C8" s="8" t="s">
        <v>21</v>
      </c>
      <c r="D8" s="11"/>
      <c r="E8" s="11"/>
      <c r="F8" s="11"/>
      <c r="G8" s="11"/>
      <c r="H8" s="11"/>
      <c r="I8" s="10"/>
      <c r="J8" s="10"/>
      <c r="K8" s="47"/>
      <c r="L8" s="47"/>
      <c r="M8" s="47"/>
    </row>
    <row r="9" spans="1:13" ht="15.75" customHeight="1">
      <c r="A9" s="7" t="s">
        <v>22</v>
      </c>
      <c r="B9" s="12" t="s">
        <v>23</v>
      </c>
      <c r="C9" s="13" t="s">
        <v>21</v>
      </c>
      <c r="D9" s="13" t="s">
        <v>24</v>
      </c>
      <c r="E9" s="13"/>
      <c r="F9" s="13"/>
      <c r="G9" s="13" t="s">
        <v>25</v>
      </c>
      <c r="H9" s="14">
        <f>H11+H22+H40</f>
        <v>1338.1</v>
      </c>
      <c r="I9" s="14">
        <v>0</v>
      </c>
      <c r="J9" s="15">
        <f>J15+J29+J48</f>
        <v>1342.54</v>
      </c>
      <c r="K9" s="15">
        <f>K11+K22</f>
        <v>1337.1</v>
      </c>
      <c r="L9" s="48">
        <f>L15+L29+L48</f>
        <v>28</v>
      </c>
      <c r="M9" s="48">
        <f>M15+M29+M48</f>
        <v>1432.7799999999997</v>
      </c>
    </row>
    <row r="10" spans="1:13" ht="15.75" hidden="1">
      <c r="A10" s="10"/>
      <c r="B10" s="16"/>
      <c r="C10" s="17"/>
      <c r="D10" s="18"/>
      <c r="E10" s="18"/>
      <c r="F10" s="19"/>
      <c r="G10" s="19"/>
      <c r="H10" s="14"/>
      <c r="I10" s="14"/>
      <c r="J10" s="15"/>
      <c r="K10" s="15"/>
      <c r="L10" s="49"/>
      <c r="M10" s="49"/>
    </row>
    <row r="11" spans="1:13" ht="12.75" hidden="1" customHeight="1">
      <c r="A11" s="10"/>
      <c r="B11" s="20" t="s">
        <v>26</v>
      </c>
      <c r="C11" s="17" t="s">
        <v>21</v>
      </c>
      <c r="D11" s="18" t="s">
        <v>24</v>
      </c>
      <c r="E11" s="18" t="s">
        <v>27</v>
      </c>
      <c r="F11" s="19" t="s">
        <v>28</v>
      </c>
      <c r="G11" s="19"/>
      <c r="H11" s="14">
        <f t="shared" ref="H11:K12" si="0">H12</f>
        <v>370.96</v>
      </c>
      <c r="I11" s="14">
        <f t="shared" si="0"/>
        <v>0</v>
      </c>
      <c r="J11" s="15">
        <f t="shared" si="0"/>
        <v>0</v>
      </c>
      <c r="K11" s="15">
        <f t="shared" si="0"/>
        <v>370.96</v>
      </c>
      <c r="L11" s="49"/>
      <c r="M11" s="49"/>
    </row>
    <row r="12" spans="1:13" ht="15.75" hidden="1">
      <c r="A12" s="10"/>
      <c r="B12" s="21" t="s">
        <v>29</v>
      </c>
      <c r="C12" s="17" t="s">
        <v>21</v>
      </c>
      <c r="D12" s="18" t="s">
        <v>24</v>
      </c>
      <c r="E12" s="18" t="s">
        <v>27</v>
      </c>
      <c r="F12" s="19" t="s">
        <v>28</v>
      </c>
      <c r="G12" s="19"/>
      <c r="H12" s="14">
        <f t="shared" si="0"/>
        <v>370.96</v>
      </c>
      <c r="I12" s="14">
        <f t="shared" si="0"/>
        <v>0</v>
      </c>
      <c r="J12" s="15">
        <f t="shared" si="0"/>
        <v>0</v>
      </c>
      <c r="K12" s="15">
        <f t="shared" si="0"/>
        <v>370.96</v>
      </c>
      <c r="L12" s="49"/>
      <c r="M12" s="49"/>
    </row>
    <row r="13" spans="1:13" ht="12.75" hidden="1" customHeight="1">
      <c r="A13" s="10"/>
      <c r="B13" s="22" t="s">
        <v>30</v>
      </c>
      <c r="C13" s="17" t="s">
        <v>21</v>
      </c>
      <c r="D13" s="18" t="s">
        <v>24</v>
      </c>
      <c r="E13" s="18" t="s">
        <v>27</v>
      </c>
      <c r="F13" s="19" t="s">
        <v>28</v>
      </c>
      <c r="G13" s="19" t="s">
        <v>31</v>
      </c>
      <c r="H13" s="14">
        <v>370.96</v>
      </c>
      <c r="I13" s="14">
        <v>0</v>
      </c>
      <c r="J13" s="15">
        <v>0</v>
      </c>
      <c r="K13" s="15">
        <v>370.96</v>
      </c>
      <c r="L13" s="49"/>
      <c r="M13" s="49"/>
    </row>
    <row r="14" spans="1:13" ht="12.75" hidden="1" customHeight="1">
      <c r="A14" s="10"/>
      <c r="B14" s="20"/>
      <c r="C14" s="17"/>
      <c r="D14" s="18"/>
      <c r="E14" s="18"/>
      <c r="F14" s="19"/>
      <c r="G14" s="19"/>
      <c r="H14" s="15"/>
      <c r="I14" s="15"/>
      <c r="J14" s="15"/>
      <c r="K14" s="15"/>
      <c r="L14" s="49"/>
      <c r="M14" s="49"/>
    </row>
    <row r="15" spans="1:13" ht="35.450000000000003" customHeight="1">
      <c r="A15" s="10"/>
      <c r="B15" s="23" t="s">
        <v>32</v>
      </c>
      <c r="C15" s="17" t="s">
        <v>21</v>
      </c>
      <c r="D15" s="18" t="s">
        <v>24</v>
      </c>
      <c r="E15" s="18" t="s">
        <v>27</v>
      </c>
      <c r="F15" s="19"/>
      <c r="G15" s="19"/>
      <c r="H15" s="15"/>
      <c r="I15" s="14">
        <f t="shared" ref="I15:M17" si="1">I16</f>
        <v>0</v>
      </c>
      <c r="J15" s="14">
        <f t="shared" si="1"/>
        <v>366.16</v>
      </c>
      <c r="K15" s="15"/>
      <c r="L15" s="38">
        <f t="shared" si="1"/>
        <v>0</v>
      </c>
      <c r="M15" s="38">
        <f t="shared" si="1"/>
        <v>344.8</v>
      </c>
    </row>
    <row r="16" spans="1:13" ht="21.4" customHeight="1">
      <c r="A16" s="10"/>
      <c r="B16" s="20" t="s">
        <v>33</v>
      </c>
      <c r="C16" s="17" t="s">
        <v>21</v>
      </c>
      <c r="D16" s="18" t="s">
        <v>24</v>
      </c>
      <c r="E16" s="18" t="s">
        <v>27</v>
      </c>
      <c r="F16" s="19" t="s">
        <v>34</v>
      </c>
      <c r="G16" s="19"/>
      <c r="H16" s="15"/>
      <c r="I16" s="14">
        <f t="shared" si="1"/>
        <v>0</v>
      </c>
      <c r="J16" s="14">
        <f t="shared" si="1"/>
        <v>366.16</v>
      </c>
      <c r="K16" s="15"/>
      <c r="L16" s="38">
        <f t="shared" si="1"/>
        <v>0</v>
      </c>
      <c r="M16" s="38">
        <f t="shared" si="1"/>
        <v>344.8</v>
      </c>
    </row>
    <row r="17" spans="1:13" ht="33.75" customHeight="1">
      <c r="A17" s="10"/>
      <c r="B17" s="20" t="s">
        <v>26</v>
      </c>
      <c r="C17" s="17" t="s">
        <v>21</v>
      </c>
      <c r="D17" s="18" t="s">
        <v>24</v>
      </c>
      <c r="E17" s="18" t="s">
        <v>27</v>
      </c>
      <c r="F17" s="19" t="s">
        <v>35</v>
      </c>
      <c r="G17" s="19"/>
      <c r="H17" s="15">
        <f>H18</f>
        <v>0</v>
      </c>
      <c r="I17" s="14">
        <f t="shared" si="1"/>
        <v>0</v>
      </c>
      <c r="J17" s="14">
        <f t="shared" si="1"/>
        <v>366.16</v>
      </c>
      <c r="K17" s="15"/>
      <c r="L17" s="38">
        <f t="shared" si="1"/>
        <v>0</v>
      </c>
      <c r="M17" s="38">
        <f t="shared" si="1"/>
        <v>344.8</v>
      </c>
    </row>
    <row r="18" spans="1:13" ht="16.5" customHeight="1">
      <c r="A18" s="10"/>
      <c r="B18" s="21" t="s">
        <v>29</v>
      </c>
      <c r="C18" s="17" t="s">
        <v>21</v>
      </c>
      <c r="D18" s="18" t="s">
        <v>24</v>
      </c>
      <c r="E18" s="18" t="s">
        <v>27</v>
      </c>
      <c r="F18" s="19" t="s">
        <v>36</v>
      </c>
      <c r="G18" s="19"/>
      <c r="H18" s="15">
        <f>H19</f>
        <v>0</v>
      </c>
      <c r="I18" s="14">
        <f>I19+I20</f>
        <v>0</v>
      </c>
      <c r="J18" s="14">
        <f>J19+J20</f>
        <v>366.16</v>
      </c>
      <c r="K18" s="15"/>
      <c r="L18" s="38">
        <f t="shared" ref="L18:M18" si="2">L19+L20</f>
        <v>0</v>
      </c>
      <c r="M18" s="38">
        <f t="shared" si="2"/>
        <v>344.8</v>
      </c>
    </row>
    <row r="19" spans="1:13" ht="48" customHeight="1">
      <c r="A19" s="10"/>
      <c r="B19" s="22" t="s">
        <v>30</v>
      </c>
      <c r="C19" s="17" t="s">
        <v>21</v>
      </c>
      <c r="D19" s="18" t="s">
        <v>24</v>
      </c>
      <c r="E19" s="18" t="s">
        <v>27</v>
      </c>
      <c r="F19" s="52" t="s">
        <v>36</v>
      </c>
      <c r="G19" s="52" t="s">
        <v>31</v>
      </c>
      <c r="H19" s="53">
        <v>0</v>
      </c>
      <c r="I19" s="54">
        <v>0</v>
      </c>
      <c r="J19" s="54">
        <v>277.60000000000002</v>
      </c>
      <c r="K19" s="53"/>
      <c r="L19" s="55"/>
      <c r="M19" s="56">
        <v>280.24</v>
      </c>
    </row>
    <row r="20" spans="1:13" ht="22.5" customHeight="1">
      <c r="A20" s="10"/>
      <c r="B20" s="42" t="s">
        <v>37</v>
      </c>
      <c r="C20" s="11" t="s">
        <v>21</v>
      </c>
      <c r="D20" s="45" t="s">
        <v>24</v>
      </c>
      <c r="E20" s="45" t="s">
        <v>27</v>
      </c>
      <c r="F20" s="52" t="s">
        <v>36</v>
      </c>
      <c r="G20" s="52" t="s">
        <v>38</v>
      </c>
      <c r="H20" s="53">
        <v>0</v>
      </c>
      <c r="I20" s="54">
        <v>0</v>
      </c>
      <c r="J20" s="54">
        <v>88.56</v>
      </c>
      <c r="K20" s="53"/>
      <c r="L20" s="55"/>
      <c r="M20" s="56">
        <v>64.56</v>
      </c>
    </row>
    <row r="21" spans="1:13" ht="12.75" hidden="1" customHeight="1">
      <c r="A21" s="10"/>
      <c r="B21" s="24" t="s">
        <v>39</v>
      </c>
      <c r="C21" s="17" t="s">
        <v>21</v>
      </c>
      <c r="D21" s="18" t="s">
        <v>24</v>
      </c>
      <c r="E21" s="18" t="s">
        <v>40</v>
      </c>
      <c r="F21" s="19" t="s">
        <v>41</v>
      </c>
      <c r="G21" s="19"/>
      <c r="H21" s="14">
        <f>H22</f>
        <v>966.14</v>
      </c>
      <c r="I21" s="14">
        <f>I22</f>
        <v>0</v>
      </c>
      <c r="J21" s="14"/>
      <c r="K21" s="15"/>
      <c r="L21" s="49"/>
      <c r="M21" s="49"/>
    </row>
    <row r="22" spans="1:13" ht="12.75" hidden="1" customHeight="1">
      <c r="A22" s="10"/>
      <c r="B22" s="25" t="s">
        <v>42</v>
      </c>
      <c r="C22" s="17" t="s">
        <v>21</v>
      </c>
      <c r="D22" s="18" t="s">
        <v>24</v>
      </c>
      <c r="E22" s="18" t="s">
        <v>40</v>
      </c>
      <c r="F22" s="19" t="s">
        <v>43</v>
      </c>
      <c r="G22" s="19"/>
      <c r="H22" s="14">
        <f>H23+H24+H25+H26+H28</f>
        <v>966.14</v>
      </c>
      <c r="I22" s="14">
        <f>I23+I25+I26+I27+I28</f>
        <v>0</v>
      </c>
      <c r="J22" s="15">
        <f>J23+J24+J25+J26+J28</f>
        <v>0</v>
      </c>
      <c r="K22" s="15">
        <f>K23+K25+K26+K27+K28</f>
        <v>966.14</v>
      </c>
      <c r="L22" s="49"/>
      <c r="M22" s="49"/>
    </row>
    <row r="23" spans="1:13" ht="12.75" hidden="1" customHeight="1">
      <c r="A23" s="10"/>
      <c r="B23" s="26" t="s">
        <v>30</v>
      </c>
      <c r="C23" s="17" t="s">
        <v>21</v>
      </c>
      <c r="D23" s="18" t="s">
        <v>24</v>
      </c>
      <c r="E23" s="18" t="s">
        <v>40</v>
      </c>
      <c r="F23" s="19" t="s">
        <v>43</v>
      </c>
      <c r="G23" s="19" t="s">
        <v>31</v>
      </c>
      <c r="H23" s="14">
        <v>806.14</v>
      </c>
      <c r="I23" s="14">
        <v>0</v>
      </c>
      <c r="J23" s="15">
        <v>0</v>
      </c>
      <c r="K23" s="15">
        <v>698.49</v>
      </c>
      <c r="L23" s="49"/>
      <c r="M23" s="49"/>
    </row>
    <row r="24" spans="1:13" ht="12.75" hidden="1" customHeight="1">
      <c r="A24" s="10"/>
      <c r="B24" s="27" t="s">
        <v>44</v>
      </c>
      <c r="C24" s="17" t="s">
        <v>21</v>
      </c>
      <c r="D24" s="18" t="s">
        <v>24</v>
      </c>
      <c r="E24" s="18" t="s">
        <v>40</v>
      </c>
      <c r="F24" s="19" t="s">
        <v>43</v>
      </c>
      <c r="G24" s="19" t="s">
        <v>45</v>
      </c>
      <c r="H24" s="15"/>
      <c r="I24" s="14"/>
      <c r="J24" s="15"/>
      <c r="K24" s="15">
        <v>0</v>
      </c>
      <c r="L24" s="49"/>
      <c r="M24" s="49"/>
    </row>
    <row r="25" spans="1:13" ht="12.75" hidden="1" customHeight="1">
      <c r="A25" s="10"/>
      <c r="B25" s="27" t="s">
        <v>46</v>
      </c>
      <c r="C25" s="17" t="s">
        <v>21</v>
      </c>
      <c r="D25" s="18" t="s">
        <v>24</v>
      </c>
      <c r="E25" s="18" t="s">
        <v>40</v>
      </c>
      <c r="F25" s="19" t="s">
        <v>43</v>
      </c>
      <c r="G25" s="19" t="s">
        <v>47</v>
      </c>
      <c r="H25" s="14">
        <v>55</v>
      </c>
      <c r="I25" s="14">
        <v>0</v>
      </c>
      <c r="J25" s="15">
        <v>0</v>
      </c>
      <c r="K25" s="15">
        <v>60</v>
      </c>
      <c r="L25" s="49"/>
      <c r="M25" s="49"/>
    </row>
    <row r="26" spans="1:13" ht="12.75" hidden="1" customHeight="1">
      <c r="A26" s="10"/>
      <c r="B26" s="27" t="s">
        <v>48</v>
      </c>
      <c r="C26" s="17" t="s">
        <v>21</v>
      </c>
      <c r="D26" s="18" t="s">
        <v>24</v>
      </c>
      <c r="E26" s="18" t="s">
        <v>40</v>
      </c>
      <c r="F26" s="19" t="s">
        <v>43</v>
      </c>
      <c r="G26" s="19" t="s">
        <v>49</v>
      </c>
      <c r="H26" s="14">
        <v>40</v>
      </c>
      <c r="I26" s="14">
        <v>0</v>
      </c>
      <c r="J26" s="15">
        <v>0</v>
      </c>
      <c r="K26" s="15">
        <v>152.65</v>
      </c>
      <c r="L26" s="49"/>
      <c r="M26" s="49"/>
    </row>
    <row r="27" spans="1:13" ht="12.75" hidden="1" customHeight="1">
      <c r="A27" s="10"/>
      <c r="B27" s="27" t="s">
        <v>50</v>
      </c>
      <c r="C27" s="17" t="s">
        <v>21</v>
      </c>
      <c r="D27" s="18" t="s">
        <v>24</v>
      </c>
      <c r="E27" s="18" t="s">
        <v>40</v>
      </c>
      <c r="F27" s="19" t="s">
        <v>51</v>
      </c>
      <c r="G27" s="19" t="s">
        <v>52</v>
      </c>
      <c r="H27" s="14"/>
      <c r="I27" s="14">
        <f>J27-H27</f>
        <v>0</v>
      </c>
      <c r="J27" s="15"/>
      <c r="K27" s="15"/>
      <c r="L27" s="49"/>
      <c r="M27" s="49"/>
    </row>
    <row r="28" spans="1:13" ht="12.75" hidden="1" customHeight="1">
      <c r="A28" s="10"/>
      <c r="B28" s="27" t="s">
        <v>53</v>
      </c>
      <c r="C28" s="17" t="s">
        <v>21</v>
      </c>
      <c r="D28" s="18" t="s">
        <v>24</v>
      </c>
      <c r="E28" s="18" t="s">
        <v>40</v>
      </c>
      <c r="F28" s="19" t="s">
        <v>51</v>
      </c>
      <c r="G28" s="19" t="s">
        <v>54</v>
      </c>
      <c r="H28" s="14">
        <v>65</v>
      </c>
      <c r="I28" s="14">
        <v>0</v>
      </c>
      <c r="J28" s="15">
        <v>0</v>
      </c>
      <c r="K28" s="15">
        <v>55</v>
      </c>
      <c r="L28" s="49"/>
      <c r="M28" s="49"/>
    </row>
    <row r="29" spans="1:13" s="30" customFormat="1" ht="64.5" customHeight="1">
      <c r="A29" s="7"/>
      <c r="B29" s="12" t="s">
        <v>55</v>
      </c>
      <c r="C29" s="13" t="s">
        <v>21</v>
      </c>
      <c r="D29" s="28" t="s">
        <v>24</v>
      </c>
      <c r="E29" s="28" t="s">
        <v>40</v>
      </c>
      <c r="F29" s="57"/>
      <c r="G29" s="57"/>
      <c r="H29" s="53"/>
      <c r="I29" s="53">
        <f>I30</f>
        <v>0</v>
      </c>
      <c r="J29" s="53">
        <f>J30</f>
        <v>975.38</v>
      </c>
      <c r="K29" s="53"/>
      <c r="L29" s="53">
        <f>L30</f>
        <v>28</v>
      </c>
      <c r="M29" s="53">
        <f>M30</f>
        <v>1086.9799999999998</v>
      </c>
    </row>
    <row r="30" spans="1:13" s="59" customFormat="1" ht="53.1" customHeight="1">
      <c r="A30" s="10"/>
      <c r="B30" s="58" t="s">
        <v>39</v>
      </c>
      <c r="C30" s="11" t="s">
        <v>21</v>
      </c>
      <c r="D30" s="45" t="s">
        <v>24</v>
      </c>
      <c r="E30" s="45" t="s">
        <v>40</v>
      </c>
      <c r="F30" s="52" t="s">
        <v>56</v>
      </c>
      <c r="G30" s="52"/>
      <c r="H30" s="53"/>
      <c r="I30" s="54">
        <f>I31</f>
        <v>0</v>
      </c>
      <c r="J30" s="54">
        <f>J31</f>
        <v>975.38</v>
      </c>
      <c r="K30" s="53"/>
      <c r="L30" s="54">
        <f>L31</f>
        <v>28</v>
      </c>
      <c r="M30" s="54">
        <f>M31</f>
        <v>1086.9799999999998</v>
      </c>
    </row>
    <row r="31" spans="1:13" s="59" customFormat="1" ht="54" customHeight="1">
      <c r="A31" s="10"/>
      <c r="B31" s="60" t="s">
        <v>42</v>
      </c>
      <c r="C31" s="11" t="s">
        <v>21</v>
      </c>
      <c r="D31" s="45" t="s">
        <v>24</v>
      </c>
      <c r="E31" s="45" t="s">
        <v>40</v>
      </c>
      <c r="F31" s="52" t="s">
        <v>57</v>
      </c>
      <c r="G31" s="52"/>
      <c r="H31" s="53">
        <f>H32+H34+H35+H36+H39</f>
        <v>0</v>
      </c>
      <c r="I31" s="54">
        <f>I32+I35+I36+I37+I39</f>
        <v>0</v>
      </c>
      <c r="J31" s="54">
        <f>J32+J33+J34+J35+J36+J38+J39+J47</f>
        <v>975.38</v>
      </c>
      <c r="K31" s="53"/>
      <c r="L31" s="54">
        <f>L32+L33+L34+L35+L36+L38+L39+L47</f>
        <v>28</v>
      </c>
      <c r="M31" s="54">
        <f>M32+M33+M34+M35+M36+M38+M39+M47</f>
        <v>1086.9799999999998</v>
      </c>
    </row>
    <row r="32" spans="1:13" s="59" customFormat="1" ht="30" customHeight="1">
      <c r="A32" s="10"/>
      <c r="B32" s="61" t="s">
        <v>58</v>
      </c>
      <c r="C32" s="11" t="s">
        <v>21</v>
      </c>
      <c r="D32" s="45" t="s">
        <v>24</v>
      </c>
      <c r="E32" s="45" t="s">
        <v>40</v>
      </c>
      <c r="F32" s="52" t="s">
        <v>59</v>
      </c>
      <c r="G32" s="52" t="s">
        <v>31</v>
      </c>
      <c r="H32" s="53">
        <v>0</v>
      </c>
      <c r="I32" s="54">
        <v>0</v>
      </c>
      <c r="J32" s="54">
        <v>589.08000000000004</v>
      </c>
      <c r="K32" s="53"/>
      <c r="L32" s="55"/>
      <c r="M32" s="56">
        <v>680.94</v>
      </c>
    </row>
    <row r="33" spans="1:13" s="59" customFormat="1" ht="24" customHeight="1">
      <c r="A33" s="10"/>
      <c r="B33" s="42" t="s">
        <v>37</v>
      </c>
      <c r="C33" s="11" t="s">
        <v>21</v>
      </c>
      <c r="D33" s="45" t="s">
        <v>24</v>
      </c>
      <c r="E33" s="45" t="s">
        <v>40</v>
      </c>
      <c r="F33" s="52" t="s">
        <v>59</v>
      </c>
      <c r="G33" s="52" t="s">
        <v>38</v>
      </c>
      <c r="H33" s="53">
        <v>0</v>
      </c>
      <c r="I33" s="54">
        <v>0</v>
      </c>
      <c r="J33" s="54">
        <v>177.9</v>
      </c>
      <c r="K33" s="53"/>
      <c r="L33" s="55"/>
      <c r="M33" s="56">
        <v>158.05000000000001</v>
      </c>
    </row>
    <row r="34" spans="1:13" s="59" customFormat="1" ht="30" customHeight="1">
      <c r="A34" s="10"/>
      <c r="B34" s="58" t="s">
        <v>44</v>
      </c>
      <c r="C34" s="11" t="s">
        <v>21</v>
      </c>
      <c r="D34" s="45" t="s">
        <v>24</v>
      </c>
      <c r="E34" s="45" t="s">
        <v>40</v>
      </c>
      <c r="F34" s="52" t="s">
        <v>60</v>
      </c>
      <c r="G34" s="52" t="s">
        <v>45</v>
      </c>
      <c r="H34" s="53"/>
      <c r="I34" s="54"/>
      <c r="J34" s="54">
        <v>0</v>
      </c>
      <c r="K34" s="53"/>
      <c r="L34" s="55">
        <v>28</v>
      </c>
      <c r="M34" s="56">
        <f t="shared" ref="M32:M47" si="3">J34+L34</f>
        <v>28</v>
      </c>
    </row>
    <row r="35" spans="1:13" s="59" customFormat="1" ht="30" hidden="1" customHeight="1">
      <c r="A35" s="10"/>
      <c r="B35" s="27" t="s">
        <v>48</v>
      </c>
      <c r="C35" s="11" t="s">
        <v>21</v>
      </c>
      <c r="D35" s="45" t="s">
        <v>24</v>
      </c>
      <c r="E35" s="45" t="s">
        <v>40</v>
      </c>
      <c r="F35" s="52" t="s">
        <v>60</v>
      </c>
      <c r="G35" s="52" t="s">
        <v>49</v>
      </c>
      <c r="H35" s="53">
        <v>0</v>
      </c>
      <c r="I35" s="54">
        <v>0</v>
      </c>
      <c r="J35" s="54">
        <v>80.400000000000006</v>
      </c>
      <c r="K35" s="53"/>
      <c r="L35" s="55"/>
      <c r="M35" s="56">
        <v>0</v>
      </c>
    </row>
    <row r="36" spans="1:13" ht="30" customHeight="1">
      <c r="A36" s="10"/>
      <c r="B36" s="27" t="s">
        <v>48</v>
      </c>
      <c r="C36" s="17" t="s">
        <v>21</v>
      </c>
      <c r="D36" s="18" t="s">
        <v>24</v>
      </c>
      <c r="E36" s="18" t="s">
        <v>40</v>
      </c>
      <c r="F36" s="19" t="s">
        <v>60</v>
      </c>
      <c r="G36" s="19" t="s">
        <v>49</v>
      </c>
      <c r="H36" s="15">
        <v>0</v>
      </c>
      <c r="I36" s="14">
        <v>0</v>
      </c>
      <c r="J36" s="14">
        <v>38</v>
      </c>
      <c r="K36" s="15"/>
      <c r="L36" s="49"/>
      <c r="M36" s="50">
        <v>118.4</v>
      </c>
    </row>
    <row r="37" spans="1:13" ht="12.75" hidden="1" customHeight="1">
      <c r="A37" s="10"/>
      <c r="B37" s="27" t="s">
        <v>50</v>
      </c>
      <c r="C37" s="17" t="s">
        <v>21</v>
      </c>
      <c r="D37" s="18" t="s">
        <v>24</v>
      </c>
      <c r="E37" s="18" t="s">
        <v>40</v>
      </c>
      <c r="F37" s="19" t="s">
        <v>60</v>
      </c>
      <c r="G37" s="19" t="s">
        <v>52</v>
      </c>
      <c r="H37" s="15"/>
      <c r="I37" s="14">
        <f>J37-H37</f>
        <v>0</v>
      </c>
      <c r="J37" s="14"/>
      <c r="K37" s="15"/>
      <c r="L37" s="49"/>
      <c r="M37" s="50">
        <f t="shared" si="3"/>
        <v>0</v>
      </c>
    </row>
    <row r="38" spans="1:13" ht="12.75" customHeight="1">
      <c r="A38" s="10"/>
      <c r="B38" s="27" t="s">
        <v>50</v>
      </c>
      <c r="C38" s="17"/>
      <c r="D38" s="18"/>
      <c r="E38" s="18"/>
      <c r="F38" s="19" t="s">
        <v>60</v>
      </c>
      <c r="G38" s="19" t="s">
        <v>52</v>
      </c>
      <c r="H38" s="15"/>
      <c r="I38" s="14"/>
      <c r="J38" s="14">
        <v>67</v>
      </c>
      <c r="K38" s="15"/>
      <c r="L38" s="49"/>
      <c r="M38" s="50">
        <v>72.5</v>
      </c>
    </row>
    <row r="39" spans="1:13" ht="19.5" customHeight="1">
      <c r="A39" s="10"/>
      <c r="B39" s="27" t="s">
        <v>53</v>
      </c>
      <c r="C39" s="17" t="s">
        <v>21</v>
      </c>
      <c r="D39" s="18" t="s">
        <v>24</v>
      </c>
      <c r="E39" s="18" t="s">
        <v>40</v>
      </c>
      <c r="F39" s="19" t="s">
        <v>60</v>
      </c>
      <c r="G39" s="19" t="s">
        <v>54</v>
      </c>
      <c r="H39" s="15">
        <v>0</v>
      </c>
      <c r="I39" s="14">
        <v>0</v>
      </c>
      <c r="J39" s="14">
        <v>6</v>
      </c>
      <c r="K39" s="15"/>
      <c r="L39" s="49"/>
      <c r="M39" s="50">
        <v>5.5</v>
      </c>
    </row>
    <row r="40" spans="1:13" ht="12.75" hidden="1" customHeight="1">
      <c r="A40" s="10"/>
      <c r="B40" s="21" t="s">
        <v>61</v>
      </c>
      <c r="C40" s="17" t="s">
        <v>21</v>
      </c>
      <c r="D40" s="18" t="s">
        <v>24</v>
      </c>
      <c r="E40" s="18" t="s">
        <v>62</v>
      </c>
      <c r="F40" s="18" t="s">
        <v>63</v>
      </c>
      <c r="G40" s="18"/>
      <c r="H40" s="14">
        <f t="shared" ref="H40:K42" si="4">H41</f>
        <v>1</v>
      </c>
      <c r="I40" s="31">
        <f t="shared" si="4"/>
        <v>0</v>
      </c>
      <c r="J40" s="15">
        <f t="shared" si="4"/>
        <v>0</v>
      </c>
      <c r="K40" s="32">
        <f t="shared" si="4"/>
        <v>1</v>
      </c>
      <c r="L40" s="49"/>
      <c r="M40" s="50">
        <f t="shared" si="3"/>
        <v>0</v>
      </c>
    </row>
    <row r="41" spans="1:13" ht="12.75" hidden="1" customHeight="1">
      <c r="A41" s="10"/>
      <c r="B41" s="33" t="s">
        <v>26</v>
      </c>
      <c r="C41" s="17" t="s">
        <v>21</v>
      </c>
      <c r="D41" s="18" t="s">
        <v>24</v>
      </c>
      <c r="E41" s="18" t="s">
        <v>62</v>
      </c>
      <c r="F41" s="18" t="s">
        <v>64</v>
      </c>
      <c r="G41" s="18"/>
      <c r="H41" s="14">
        <f t="shared" si="4"/>
        <v>1</v>
      </c>
      <c r="I41" s="31">
        <f t="shared" si="4"/>
        <v>0</v>
      </c>
      <c r="J41" s="14">
        <f t="shared" si="4"/>
        <v>0</v>
      </c>
      <c r="K41" s="31">
        <f t="shared" si="4"/>
        <v>1</v>
      </c>
      <c r="L41" s="49"/>
      <c r="M41" s="50">
        <f t="shared" si="3"/>
        <v>0</v>
      </c>
    </row>
    <row r="42" spans="1:13" ht="12.75" hidden="1" customHeight="1">
      <c r="A42" s="10"/>
      <c r="B42" s="34" t="s">
        <v>65</v>
      </c>
      <c r="C42" s="17" t="s">
        <v>21</v>
      </c>
      <c r="D42" s="18" t="s">
        <v>24</v>
      </c>
      <c r="E42" s="18" t="s">
        <v>62</v>
      </c>
      <c r="F42" s="18" t="s">
        <v>64</v>
      </c>
      <c r="G42" s="18" t="s">
        <v>25</v>
      </c>
      <c r="H42" s="14">
        <f t="shared" si="4"/>
        <v>1</v>
      </c>
      <c r="I42" s="31">
        <f t="shared" si="4"/>
        <v>0</v>
      </c>
      <c r="J42" s="14">
        <f t="shared" si="4"/>
        <v>0</v>
      </c>
      <c r="K42" s="31">
        <f t="shared" si="4"/>
        <v>1</v>
      </c>
      <c r="L42" s="49"/>
      <c r="M42" s="50">
        <f t="shared" si="3"/>
        <v>0</v>
      </c>
    </row>
    <row r="43" spans="1:13" ht="12.75" hidden="1" customHeight="1">
      <c r="A43" s="10"/>
      <c r="B43" s="27" t="s">
        <v>66</v>
      </c>
      <c r="C43" s="17" t="s">
        <v>21</v>
      </c>
      <c r="D43" s="18" t="s">
        <v>24</v>
      </c>
      <c r="E43" s="18" t="s">
        <v>62</v>
      </c>
      <c r="F43" s="18" t="s">
        <v>64</v>
      </c>
      <c r="G43" s="18" t="s">
        <v>67</v>
      </c>
      <c r="H43" s="14">
        <v>1</v>
      </c>
      <c r="I43" s="31">
        <v>0</v>
      </c>
      <c r="J43" s="14">
        <v>0</v>
      </c>
      <c r="K43" s="31">
        <v>1</v>
      </c>
      <c r="L43" s="49"/>
      <c r="M43" s="50">
        <f t="shared" si="3"/>
        <v>0</v>
      </c>
    </row>
    <row r="44" spans="1:13" ht="12.75" hidden="1" customHeight="1">
      <c r="A44" s="10"/>
      <c r="B44" s="35"/>
      <c r="C44" s="13"/>
      <c r="D44" s="28"/>
      <c r="E44" s="28"/>
      <c r="F44" s="29"/>
      <c r="G44" s="29"/>
      <c r="H44" s="15"/>
      <c r="I44" s="15"/>
      <c r="J44" s="15"/>
      <c r="K44" s="15"/>
      <c r="L44" s="49"/>
      <c r="M44" s="50">
        <f t="shared" si="3"/>
        <v>0</v>
      </c>
    </row>
    <row r="45" spans="1:13" ht="12.75" hidden="1" customHeight="1">
      <c r="A45" s="10"/>
      <c r="B45" s="34"/>
      <c r="C45" s="17"/>
      <c r="D45" s="18"/>
      <c r="E45" s="18"/>
      <c r="F45" s="19"/>
      <c r="G45" s="19"/>
      <c r="H45" s="14"/>
      <c r="I45" s="14"/>
      <c r="J45" s="14"/>
      <c r="K45" s="15"/>
      <c r="L45" s="49"/>
      <c r="M45" s="50">
        <f t="shared" si="3"/>
        <v>0</v>
      </c>
    </row>
    <row r="46" spans="1:13" ht="12.75" hidden="1" customHeight="1">
      <c r="A46" s="10"/>
      <c r="B46" s="27"/>
      <c r="C46" s="17"/>
      <c r="D46" s="18"/>
      <c r="E46" s="18"/>
      <c r="F46" s="18"/>
      <c r="G46" s="18"/>
      <c r="H46" s="14"/>
      <c r="I46" s="31"/>
      <c r="J46" s="14"/>
      <c r="K46" s="15"/>
      <c r="L46" s="49"/>
      <c r="M46" s="50">
        <f t="shared" si="3"/>
        <v>0</v>
      </c>
    </row>
    <row r="47" spans="1:13" ht="12.75" customHeight="1">
      <c r="A47" s="10"/>
      <c r="B47" s="51" t="s">
        <v>138</v>
      </c>
      <c r="C47" s="17"/>
      <c r="D47" s="18"/>
      <c r="E47" s="18"/>
      <c r="F47" s="19" t="s">
        <v>60</v>
      </c>
      <c r="G47" s="18" t="s">
        <v>135</v>
      </c>
      <c r="H47" s="14"/>
      <c r="I47" s="31"/>
      <c r="J47" s="14">
        <v>17</v>
      </c>
      <c r="K47" s="15"/>
      <c r="L47" s="49"/>
      <c r="M47" s="50">
        <v>23.59</v>
      </c>
    </row>
    <row r="48" spans="1:13" s="30" customFormat="1" ht="20.45" customHeight="1">
      <c r="A48" s="7"/>
      <c r="B48" s="36" t="s">
        <v>68</v>
      </c>
      <c r="C48" s="13" t="s">
        <v>21</v>
      </c>
      <c r="D48" s="28" t="s">
        <v>24</v>
      </c>
      <c r="E48" s="28" t="s">
        <v>62</v>
      </c>
      <c r="F48" s="28"/>
      <c r="G48" s="28"/>
      <c r="H48" s="15"/>
      <c r="I48" s="32">
        <f>I49</f>
        <v>0</v>
      </c>
      <c r="J48" s="15">
        <f>J49</f>
        <v>1</v>
      </c>
      <c r="K48" s="15"/>
      <c r="L48" s="48">
        <f>L49</f>
        <v>0</v>
      </c>
      <c r="M48" s="48">
        <f>M49</f>
        <v>1</v>
      </c>
    </row>
    <row r="49" spans="1:13" ht="33" customHeight="1">
      <c r="A49" s="10"/>
      <c r="B49" s="20" t="s">
        <v>26</v>
      </c>
      <c r="C49" s="17" t="s">
        <v>21</v>
      </c>
      <c r="D49" s="18" t="s">
        <v>24</v>
      </c>
      <c r="E49" s="18" t="s">
        <v>62</v>
      </c>
      <c r="F49" s="18" t="s">
        <v>34</v>
      </c>
      <c r="G49" s="18"/>
      <c r="H49" s="14">
        <f>H50</f>
        <v>0</v>
      </c>
      <c r="I49" s="31">
        <f>I50</f>
        <v>0</v>
      </c>
      <c r="J49" s="14">
        <f>J50</f>
        <v>1</v>
      </c>
      <c r="K49" s="15"/>
      <c r="L49" s="38">
        <f t="shared" ref="L49:M50" si="5">L50</f>
        <v>0</v>
      </c>
      <c r="M49" s="38">
        <f t="shared" si="5"/>
        <v>1</v>
      </c>
    </row>
    <row r="50" spans="1:13" ht="19.5" customHeight="1">
      <c r="A50" s="10"/>
      <c r="B50" s="34" t="s">
        <v>65</v>
      </c>
      <c r="C50" s="17" t="s">
        <v>21</v>
      </c>
      <c r="D50" s="18" t="s">
        <v>24</v>
      </c>
      <c r="E50" s="18" t="s">
        <v>62</v>
      </c>
      <c r="F50" s="18" t="s">
        <v>69</v>
      </c>
      <c r="G50" s="18" t="s">
        <v>25</v>
      </c>
      <c r="H50" s="14">
        <f>H51</f>
        <v>0</v>
      </c>
      <c r="I50" s="31">
        <v>0</v>
      </c>
      <c r="J50" s="14">
        <f>J51</f>
        <v>1</v>
      </c>
      <c r="K50" s="14">
        <f t="shared" ref="K50" si="6">K51</f>
        <v>0</v>
      </c>
      <c r="L50" s="38">
        <f t="shared" si="5"/>
        <v>0</v>
      </c>
      <c r="M50" s="38">
        <f t="shared" si="5"/>
        <v>1</v>
      </c>
    </row>
    <row r="51" spans="1:13" ht="20.25" customHeight="1">
      <c r="A51" s="10"/>
      <c r="B51" s="27" t="s">
        <v>66</v>
      </c>
      <c r="C51" s="17" t="s">
        <v>21</v>
      </c>
      <c r="D51" s="18" t="s">
        <v>24</v>
      </c>
      <c r="E51" s="18" t="s">
        <v>62</v>
      </c>
      <c r="F51" s="18" t="s">
        <v>69</v>
      </c>
      <c r="G51" s="18" t="s">
        <v>67</v>
      </c>
      <c r="H51" s="14">
        <v>0</v>
      </c>
      <c r="I51" s="31">
        <v>0</v>
      </c>
      <c r="J51" s="14">
        <v>1</v>
      </c>
      <c r="K51" s="15"/>
      <c r="L51" s="49"/>
      <c r="M51" s="50">
        <f>J51+L51</f>
        <v>1</v>
      </c>
    </row>
    <row r="52" spans="1:13" ht="15.75" hidden="1">
      <c r="A52" s="10"/>
      <c r="B52" s="21" t="s">
        <v>61</v>
      </c>
      <c r="C52" s="17" t="s">
        <v>21</v>
      </c>
      <c r="D52" s="18" t="s">
        <v>27</v>
      </c>
      <c r="E52" s="18"/>
      <c r="F52" s="18"/>
      <c r="G52" s="18"/>
      <c r="H52" s="14">
        <f>H54</f>
        <v>45.7</v>
      </c>
      <c r="I52" s="31">
        <f>I54</f>
        <v>0</v>
      </c>
      <c r="J52" s="14">
        <f>J54</f>
        <v>49.9</v>
      </c>
      <c r="K52" s="15"/>
      <c r="L52" s="49"/>
      <c r="M52" s="49"/>
    </row>
    <row r="53" spans="1:13" s="30" customFormat="1" ht="15.75">
      <c r="A53" s="7" t="s">
        <v>70</v>
      </c>
      <c r="B53" s="16" t="s">
        <v>71</v>
      </c>
      <c r="C53" s="13"/>
      <c r="D53" s="28" t="s">
        <v>27</v>
      </c>
      <c r="E53" s="28"/>
      <c r="F53" s="28"/>
      <c r="G53" s="28"/>
      <c r="H53" s="15"/>
      <c r="I53" s="32"/>
      <c r="J53" s="15">
        <f>J54</f>
        <v>49.9</v>
      </c>
      <c r="K53" s="15"/>
      <c r="L53" s="48">
        <f>L54</f>
        <v>0</v>
      </c>
      <c r="M53" s="48">
        <f>M54</f>
        <v>49.9</v>
      </c>
    </row>
    <row r="54" spans="1:13" s="9" customFormat="1" ht="19.5" customHeight="1">
      <c r="A54" s="7"/>
      <c r="B54" s="62" t="s">
        <v>72</v>
      </c>
      <c r="C54" s="8" t="s">
        <v>21</v>
      </c>
      <c r="D54" s="63" t="s">
        <v>27</v>
      </c>
      <c r="E54" s="63" t="s">
        <v>73</v>
      </c>
      <c r="F54" s="63"/>
      <c r="G54" s="63"/>
      <c r="H54" s="53">
        <f>H55</f>
        <v>45.7</v>
      </c>
      <c r="I54" s="64">
        <f>I55</f>
        <v>0</v>
      </c>
      <c r="J54" s="53">
        <f>J63</f>
        <v>49.9</v>
      </c>
      <c r="K54" s="53">
        <f>K55</f>
        <v>45.7</v>
      </c>
      <c r="L54" s="65">
        <f>L63</f>
        <v>0</v>
      </c>
      <c r="M54" s="65">
        <f>M63</f>
        <v>49.9</v>
      </c>
    </row>
    <row r="55" spans="1:13" s="59" customFormat="1" ht="12.75" hidden="1" customHeight="1">
      <c r="A55" s="10"/>
      <c r="B55" s="66" t="s">
        <v>74</v>
      </c>
      <c r="C55" s="11" t="s">
        <v>21</v>
      </c>
      <c r="D55" s="45" t="s">
        <v>27</v>
      </c>
      <c r="E55" s="45" t="s">
        <v>73</v>
      </c>
      <c r="F55" s="45" t="s">
        <v>75</v>
      </c>
      <c r="G55" s="45"/>
      <c r="H55" s="54">
        <f>H56+H57</f>
        <v>45.7</v>
      </c>
      <c r="I55" s="67">
        <v>0</v>
      </c>
      <c r="J55" s="54">
        <f>J56+J57</f>
        <v>0</v>
      </c>
      <c r="K55" s="54">
        <f>K56+K57</f>
        <v>45.7</v>
      </c>
      <c r="L55" s="55"/>
      <c r="M55" s="55"/>
    </row>
    <row r="56" spans="1:13" s="59" customFormat="1" ht="12.75" hidden="1" customHeight="1">
      <c r="A56" s="10"/>
      <c r="B56" s="42" t="s">
        <v>30</v>
      </c>
      <c r="C56" s="11" t="s">
        <v>21</v>
      </c>
      <c r="D56" s="45" t="s">
        <v>27</v>
      </c>
      <c r="E56" s="45" t="s">
        <v>73</v>
      </c>
      <c r="F56" s="45" t="s">
        <v>75</v>
      </c>
      <c r="G56" s="45" t="s">
        <v>31</v>
      </c>
      <c r="H56" s="54">
        <v>45.7</v>
      </c>
      <c r="I56" s="67">
        <v>0</v>
      </c>
      <c r="J56" s="54">
        <v>0</v>
      </c>
      <c r="K56" s="54">
        <v>43.7</v>
      </c>
      <c r="L56" s="55"/>
      <c r="M56" s="55"/>
    </row>
    <row r="57" spans="1:13" s="59" customFormat="1" ht="12.75" hidden="1" customHeight="1">
      <c r="A57" s="10"/>
      <c r="B57" s="58" t="s">
        <v>48</v>
      </c>
      <c r="C57" s="11" t="s">
        <v>21</v>
      </c>
      <c r="D57" s="45" t="s">
        <v>27</v>
      </c>
      <c r="E57" s="45" t="s">
        <v>73</v>
      </c>
      <c r="F57" s="45" t="s">
        <v>75</v>
      </c>
      <c r="G57" s="45" t="s">
        <v>49</v>
      </c>
      <c r="H57" s="54"/>
      <c r="I57" s="67">
        <f>J57-H57</f>
        <v>0</v>
      </c>
      <c r="J57" s="54"/>
      <c r="K57" s="54">
        <v>2</v>
      </c>
      <c r="L57" s="55"/>
      <c r="M57" s="55"/>
    </row>
    <row r="58" spans="1:13" s="59" customFormat="1" ht="15.75" hidden="1">
      <c r="A58" s="37"/>
      <c r="B58" s="68"/>
      <c r="C58" s="69"/>
      <c r="D58" s="70"/>
      <c r="E58" s="70"/>
      <c r="F58" s="70"/>
      <c r="G58" s="70"/>
      <c r="H58" s="71"/>
      <c r="I58" s="72"/>
      <c r="J58" s="71"/>
      <c r="K58" s="72"/>
      <c r="L58" s="55"/>
      <c r="M58" s="55"/>
    </row>
    <row r="59" spans="1:13" s="59" customFormat="1" ht="12.75" hidden="1" customHeight="1">
      <c r="A59" s="10"/>
      <c r="B59" s="43"/>
      <c r="C59" s="8"/>
      <c r="D59" s="63"/>
      <c r="E59" s="63"/>
      <c r="F59" s="63"/>
      <c r="G59" s="63"/>
      <c r="H59" s="73"/>
      <c r="I59" s="73"/>
      <c r="J59" s="73"/>
      <c r="K59" s="73"/>
      <c r="L59" s="55"/>
      <c r="M59" s="55"/>
    </row>
    <row r="60" spans="1:13" s="59" customFormat="1" ht="12.75" hidden="1" customHeight="1">
      <c r="A60" s="10"/>
      <c r="B60" s="74"/>
      <c r="C60" s="8"/>
      <c r="D60" s="63"/>
      <c r="E60" s="63"/>
      <c r="F60" s="63"/>
      <c r="G60" s="63"/>
      <c r="H60" s="73"/>
      <c r="I60" s="73"/>
      <c r="J60" s="73"/>
      <c r="K60" s="73"/>
      <c r="L60" s="55"/>
      <c r="M60" s="55"/>
    </row>
    <row r="61" spans="1:13" s="59" customFormat="1" ht="12.75" hidden="1" customHeight="1">
      <c r="A61" s="10"/>
      <c r="B61" s="66"/>
      <c r="C61" s="11"/>
      <c r="D61" s="45"/>
      <c r="E61" s="45"/>
      <c r="F61" s="45"/>
      <c r="G61" s="45"/>
      <c r="H61" s="75"/>
      <c r="I61" s="75"/>
      <c r="J61" s="75"/>
      <c r="K61" s="75"/>
      <c r="L61" s="55"/>
      <c r="M61" s="55"/>
    </row>
    <row r="62" spans="1:13" s="59" customFormat="1" ht="12.75" hidden="1" customHeight="1">
      <c r="A62" s="10"/>
      <c r="B62" s="58"/>
      <c r="C62" s="11"/>
      <c r="D62" s="45"/>
      <c r="E62" s="45"/>
      <c r="F62" s="45"/>
      <c r="G62" s="45"/>
      <c r="H62" s="54"/>
      <c r="I62" s="67"/>
      <c r="J62" s="54"/>
      <c r="K62" s="75"/>
      <c r="L62" s="55"/>
      <c r="M62" s="55"/>
    </row>
    <row r="63" spans="1:13" s="59" customFormat="1" ht="48.75" customHeight="1">
      <c r="A63" s="10"/>
      <c r="B63" s="58" t="s">
        <v>39</v>
      </c>
      <c r="C63" s="11" t="s">
        <v>21</v>
      </c>
      <c r="D63" s="45" t="s">
        <v>27</v>
      </c>
      <c r="E63" s="45" t="s">
        <v>73</v>
      </c>
      <c r="F63" s="52" t="s">
        <v>56</v>
      </c>
      <c r="G63" s="45"/>
      <c r="H63" s="54">
        <f>H64</f>
        <v>0</v>
      </c>
      <c r="I63" s="67">
        <v>0</v>
      </c>
      <c r="J63" s="54">
        <f>J64</f>
        <v>49.9</v>
      </c>
      <c r="K63" s="75"/>
      <c r="L63" s="76">
        <f>L64</f>
        <v>0</v>
      </c>
      <c r="M63" s="76">
        <f>M64</f>
        <v>49.9</v>
      </c>
    </row>
    <row r="64" spans="1:13" s="59" customFormat="1" ht="53.1" customHeight="1">
      <c r="A64" s="10"/>
      <c r="B64" s="66" t="s">
        <v>76</v>
      </c>
      <c r="C64" s="11" t="s">
        <v>21</v>
      </c>
      <c r="D64" s="45" t="s">
        <v>27</v>
      </c>
      <c r="E64" s="45" t="s">
        <v>73</v>
      </c>
      <c r="F64" s="52" t="s">
        <v>77</v>
      </c>
      <c r="G64" s="45"/>
      <c r="H64" s="54">
        <f>H65+H67</f>
        <v>0</v>
      </c>
      <c r="I64" s="67">
        <v>0</v>
      </c>
      <c r="J64" s="54">
        <f>J65</f>
        <v>49.9</v>
      </c>
      <c r="K64" s="75"/>
      <c r="L64" s="76">
        <f>L65</f>
        <v>0</v>
      </c>
      <c r="M64" s="76">
        <f>M65</f>
        <v>49.9</v>
      </c>
    </row>
    <row r="65" spans="1:13" s="59" customFormat="1" ht="78.400000000000006" customHeight="1">
      <c r="A65" s="10"/>
      <c r="B65" s="42" t="s">
        <v>78</v>
      </c>
      <c r="C65" s="11" t="s">
        <v>21</v>
      </c>
      <c r="D65" s="45" t="s">
        <v>27</v>
      </c>
      <c r="E65" s="45" t="s">
        <v>73</v>
      </c>
      <c r="F65" s="45" t="s">
        <v>79</v>
      </c>
      <c r="G65" s="45" t="s">
        <v>25</v>
      </c>
      <c r="H65" s="54">
        <v>0</v>
      </c>
      <c r="I65" s="67">
        <v>0</v>
      </c>
      <c r="J65" s="54">
        <f>J66+J69+J70</f>
        <v>49.9</v>
      </c>
      <c r="K65" s="75"/>
      <c r="L65" s="76">
        <f>L66+L69+L70</f>
        <v>0</v>
      </c>
      <c r="M65" s="76">
        <f>M66+M69+M70</f>
        <v>49.9</v>
      </c>
    </row>
    <row r="66" spans="1:13" s="59" customFormat="1" ht="46.7" customHeight="1">
      <c r="A66" s="10"/>
      <c r="B66" s="42" t="s">
        <v>30</v>
      </c>
      <c r="C66" s="11" t="s">
        <v>21</v>
      </c>
      <c r="D66" s="45" t="s">
        <v>27</v>
      </c>
      <c r="E66" s="45" t="s">
        <v>73</v>
      </c>
      <c r="F66" s="45" t="s">
        <v>79</v>
      </c>
      <c r="G66" s="45" t="s">
        <v>31</v>
      </c>
      <c r="H66" s="76" t="s">
        <v>80</v>
      </c>
      <c r="I66" s="67">
        <v>0</v>
      </c>
      <c r="J66" s="54">
        <v>37.869999999999997</v>
      </c>
      <c r="K66" s="75"/>
      <c r="L66" s="55">
        <v>0</v>
      </c>
      <c r="M66" s="56">
        <v>41.54</v>
      </c>
    </row>
    <row r="67" spans="1:13" s="59" customFormat="1" ht="12.75" hidden="1" customHeight="1">
      <c r="A67" s="10"/>
      <c r="B67" s="77" t="s">
        <v>81</v>
      </c>
      <c r="C67" s="11" t="s">
        <v>21</v>
      </c>
      <c r="D67" s="45" t="s">
        <v>40</v>
      </c>
      <c r="E67" s="45" t="s">
        <v>82</v>
      </c>
      <c r="F67" s="63"/>
      <c r="G67" s="63"/>
      <c r="H67" s="53">
        <f>H68</f>
        <v>0</v>
      </c>
      <c r="I67" s="64">
        <f>J67-H67</f>
        <v>0</v>
      </c>
      <c r="J67" s="53">
        <f>J68</f>
        <v>0</v>
      </c>
      <c r="K67" s="75"/>
      <c r="L67" s="55"/>
      <c r="M67" s="56">
        <f t="shared" ref="M66:M70" si="7">J67+L67</f>
        <v>0</v>
      </c>
    </row>
    <row r="68" spans="1:13" s="59" customFormat="1" ht="12.75" hidden="1" customHeight="1">
      <c r="A68" s="10"/>
      <c r="B68" s="58" t="s">
        <v>48</v>
      </c>
      <c r="C68" s="11" t="s">
        <v>21</v>
      </c>
      <c r="D68" s="45" t="s">
        <v>40</v>
      </c>
      <c r="E68" s="45" t="s">
        <v>82</v>
      </c>
      <c r="F68" s="45" t="s">
        <v>83</v>
      </c>
      <c r="G68" s="45" t="s">
        <v>49</v>
      </c>
      <c r="H68" s="54">
        <v>0</v>
      </c>
      <c r="I68" s="67">
        <f>J68-H68</f>
        <v>0</v>
      </c>
      <c r="J68" s="54">
        <v>0</v>
      </c>
      <c r="K68" s="75"/>
      <c r="L68" s="55"/>
      <c r="M68" s="56">
        <f t="shared" si="7"/>
        <v>0</v>
      </c>
    </row>
    <row r="69" spans="1:13" s="59" customFormat="1" ht="18" customHeight="1">
      <c r="A69" s="10"/>
      <c r="B69" s="42" t="s">
        <v>37</v>
      </c>
      <c r="C69" s="11" t="s">
        <v>21</v>
      </c>
      <c r="D69" s="45" t="s">
        <v>27</v>
      </c>
      <c r="E69" s="45" t="s">
        <v>73</v>
      </c>
      <c r="F69" s="45" t="s">
        <v>79</v>
      </c>
      <c r="G69" s="52" t="s">
        <v>38</v>
      </c>
      <c r="H69" s="54"/>
      <c r="I69" s="67"/>
      <c r="J69" s="54">
        <v>12.03</v>
      </c>
      <c r="K69" s="75"/>
      <c r="L69" s="55">
        <v>0</v>
      </c>
      <c r="M69" s="56">
        <v>8.36</v>
      </c>
    </row>
    <row r="70" spans="1:13" s="59" customFormat="1" ht="33" hidden="1" customHeight="1">
      <c r="A70" s="10"/>
      <c r="B70" s="58" t="s">
        <v>48</v>
      </c>
      <c r="C70" s="11"/>
      <c r="D70" s="45" t="s">
        <v>27</v>
      </c>
      <c r="E70" s="45" t="s">
        <v>73</v>
      </c>
      <c r="F70" s="45" t="s">
        <v>79</v>
      </c>
      <c r="G70" s="52" t="s">
        <v>49</v>
      </c>
      <c r="H70" s="54"/>
      <c r="I70" s="67"/>
      <c r="J70" s="54"/>
      <c r="K70" s="75"/>
      <c r="L70" s="55"/>
      <c r="M70" s="56">
        <f t="shared" si="7"/>
        <v>0</v>
      </c>
    </row>
    <row r="71" spans="1:13" s="59" customFormat="1" ht="24.75" customHeight="1">
      <c r="A71" s="7" t="s">
        <v>84</v>
      </c>
      <c r="B71" s="43" t="s">
        <v>125</v>
      </c>
      <c r="C71" s="11"/>
      <c r="D71" s="45"/>
      <c r="E71" s="45"/>
      <c r="F71" s="45"/>
      <c r="G71" s="52"/>
      <c r="H71" s="54"/>
      <c r="I71" s="67"/>
      <c r="J71" s="53">
        <f>J72</f>
        <v>157</v>
      </c>
      <c r="K71" s="75"/>
      <c r="L71" s="65">
        <f t="shared" ref="L71:M73" si="8">L72</f>
        <v>0</v>
      </c>
      <c r="M71" s="65">
        <f t="shared" si="8"/>
        <v>130.37</v>
      </c>
    </row>
    <row r="72" spans="1:13" s="59" customFormat="1" ht="57" customHeight="1">
      <c r="A72" s="10"/>
      <c r="B72" s="44" t="s">
        <v>39</v>
      </c>
      <c r="C72" s="11" t="s">
        <v>21</v>
      </c>
      <c r="D72" s="45" t="s">
        <v>40</v>
      </c>
      <c r="E72" s="45" t="s">
        <v>82</v>
      </c>
      <c r="F72" s="45" t="s">
        <v>56</v>
      </c>
      <c r="G72" s="52"/>
      <c r="H72" s="54"/>
      <c r="I72" s="67"/>
      <c r="J72" s="54">
        <f>J73</f>
        <v>157</v>
      </c>
      <c r="K72" s="75"/>
      <c r="L72" s="76">
        <f t="shared" si="8"/>
        <v>0</v>
      </c>
      <c r="M72" s="76">
        <f t="shared" si="8"/>
        <v>130.37</v>
      </c>
    </row>
    <row r="73" spans="1:13" s="59" customFormat="1" ht="20.25" customHeight="1">
      <c r="A73" s="10"/>
      <c r="B73" s="60" t="s">
        <v>91</v>
      </c>
      <c r="C73" s="11"/>
      <c r="D73" s="45"/>
      <c r="E73" s="45"/>
      <c r="F73" s="45" t="s">
        <v>126</v>
      </c>
      <c r="G73" s="52"/>
      <c r="H73" s="54"/>
      <c r="I73" s="67"/>
      <c r="J73" s="54">
        <f>J74</f>
        <v>157</v>
      </c>
      <c r="K73" s="75"/>
      <c r="L73" s="76">
        <f t="shared" si="8"/>
        <v>0</v>
      </c>
      <c r="M73" s="76">
        <f t="shared" si="8"/>
        <v>130.37</v>
      </c>
    </row>
    <row r="74" spans="1:13" s="59" customFormat="1" ht="33" customHeight="1">
      <c r="A74" s="10"/>
      <c r="B74" s="58" t="s">
        <v>94</v>
      </c>
      <c r="C74" s="11"/>
      <c r="D74" s="45"/>
      <c r="E74" s="45"/>
      <c r="F74" s="45" t="s">
        <v>126</v>
      </c>
      <c r="G74" s="52" t="s">
        <v>49</v>
      </c>
      <c r="H74" s="54"/>
      <c r="I74" s="67"/>
      <c r="J74" s="54">
        <v>157</v>
      </c>
      <c r="K74" s="75"/>
      <c r="L74" s="78">
        <v>0</v>
      </c>
      <c r="M74" s="56">
        <v>130.37</v>
      </c>
    </row>
    <row r="75" spans="1:13" s="59" customFormat="1" ht="22.5" customHeight="1">
      <c r="A75" s="7" t="s">
        <v>104</v>
      </c>
      <c r="B75" s="39" t="s">
        <v>85</v>
      </c>
      <c r="C75" s="11" t="s">
        <v>21</v>
      </c>
      <c r="D75" s="45" t="s">
        <v>40</v>
      </c>
      <c r="E75" s="45"/>
      <c r="F75" s="45"/>
      <c r="G75" s="45"/>
      <c r="H75" s="53">
        <f>H76</f>
        <v>0</v>
      </c>
      <c r="I75" s="64">
        <f>J75-H75</f>
        <v>117.56</v>
      </c>
      <c r="J75" s="53">
        <f>J76</f>
        <v>117.56</v>
      </c>
      <c r="K75" s="75"/>
      <c r="L75" s="65">
        <f>L76</f>
        <v>0</v>
      </c>
      <c r="M75" s="65">
        <f>M76</f>
        <v>72.56</v>
      </c>
    </row>
    <row r="76" spans="1:13" s="59" customFormat="1" ht="45.75" customHeight="1">
      <c r="A76" s="10"/>
      <c r="B76" s="44" t="s">
        <v>39</v>
      </c>
      <c r="C76" s="11" t="s">
        <v>21</v>
      </c>
      <c r="D76" s="45" t="s">
        <v>40</v>
      </c>
      <c r="E76" s="45" t="s">
        <v>82</v>
      </c>
      <c r="F76" s="45" t="s">
        <v>56</v>
      </c>
      <c r="G76" s="45"/>
      <c r="H76" s="54">
        <v>0</v>
      </c>
      <c r="I76" s="67">
        <f>J76-H76</f>
        <v>117.56</v>
      </c>
      <c r="J76" s="54">
        <f>J77</f>
        <v>117.56</v>
      </c>
      <c r="K76" s="75"/>
      <c r="L76" s="76">
        <f t="shared" ref="L76:M77" si="9">L77</f>
        <v>0</v>
      </c>
      <c r="M76" s="76">
        <f t="shared" si="9"/>
        <v>72.56</v>
      </c>
    </row>
    <row r="77" spans="1:13" s="59" customFormat="1" ht="50.25" customHeight="1">
      <c r="A77" s="10"/>
      <c r="B77" s="66" t="s">
        <v>76</v>
      </c>
      <c r="C77" s="11" t="s">
        <v>21</v>
      </c>
      <c r="D77" s="45" t="s">
        <v>40</v>
      </c>
      <c r="E77" s="45" t="s">
        <v>82</v>
      </c>
      <c r="F77" s="45" t="s">
        <v>77</v>
      </c>
      <c r="G77" s="45"/>
      <c r="H77" s="53">
        <f>H78</f>
        <v>0</v>
      </c>
      <c r="I77" s="67">
        <f>J77-H77</f>
        <v>117.56</v>
      </c>
      <c r="J77" s="54">
        <f>J78</f>
        <v>117.56</v>
      </c>
      <c r="K77" s="75"/>
      <c r="L77" s="76">
        <f t="shared" si="9"/>
        <v>0</v>
      </c>
      <c r="M77" s="76">
        <f t="shared" si="9"/>
        <v>72.56</v>
      </c>
    </row>
    <row r="78" spans="1:13" s="59" customFormat="1" ht="83.25" customHeight="1">
      <c r="A78" s="10"/>
      <c r="B78" s="58" t="s">
        <v>86</v>
      </c>
      <c r="C78" s="11" t="s">
        <v>21</v>
      </c>
      <c r="D78" s="45" t="s">
        <v>40</v>
      </c>
      <c r="E78" s="45" t="s">
        <v>82</v>
      </c>
      <c r="F78" s="45" t="s">
        <v>87</v>
      </c>
      <c r="G78" s="45" t="s">
        <v>25</v>
      </c>
      <c r="H78" s="54">
        <v>0</v>
      </c>
      <c r="I78" s="67">
        <f>J78-H78</f>
        <v>117.56</v>
      </c>
      <c r="J78" s="54">
        <f>J79+J80+J98+J97</f>
        <v>117.56</v>
      </c>
      <c r="K78" s="75"/>
      <c r="L78" s="54">
        <f>L79+L80+L98+L97</f>
        <v>0</v>
      </c>
      <c r="M78" s="54">
        <f>M79+M80+M98+M97</f>
        <v>72.56</v>
      </c>
    </row>
    <row r="79" spans="1:13" s="59" customFormat="1" ht="45.75" customHeight="1">
      <c r="A79" s="10"/>
      <c r="B79" s="42" t="s">
        <v>30</v>
      </c>
      <c r="C79" s="11" t="s">
        <v>21</v>
      </c>
      <c r="D79" s="45" t="s">
        <v>40</v>
      </c>
      <c r="E79" s="45" t="s">
        <v>82</v>
      </c>
      <c r="F79" s="45" t="s">
        <v>87</v>
      </c>
      <c r="G79" s="45" t="s">
        <v>31</v>
      </c>
      <c r="H79" s="54"/>
      <c r="I79" s="79" t="s">
        <v>80</v>
      </c>
      <c r="J79" s="54">
        <v>34.9</v>
      </c>
      <c r="K79" s="75"/>
      <c r="L79" s="55"/>
      <c r="M79" s="56">
        <f>J79+L79</f>
        <v>34.9</v>
      </c>
    </row>
    <row r="80" spans="1:13" s="59" customFormat="1" ht="24.75" customHeight="1">
      <c r="A80" s="10"/>
      <c r="B80" s="42" t="s">
        <v>37</v>
      </c>
      <c r="C80" s="11"/>
      <c r="D80" s="45" t="s">
        <v>40</v>
      </c>
      <c r="E80" s="45" t="s">
        <v>82</v>
      </c>
      <c r="F80" s="45" t="s">
        <v>87</v>
      </c>
      <c r="G80" s="45" t="s">
        <v>38</v>
      </c>
      <c r="H80" s="54"/>
      <c r="I80" s="79"/>
      <c r="J80" s="54">
        <v>6.66</v>
      </c>
      <c r="K80" s="75"/>
      <c r="L80" s="55"/>
      <c r="M80" s="56">
        <f t="shared" ref="M80:M98" si="10">J80+L80</f>
        <v>6.66</v>
      </c>
    </row>
    <row r="81" spans="1:13" s="59" customFormat="1" ht="12.75" hidden="1" customHeight="1">
      <c r="A81" s="10"/>
      <c r="B81" s="43" t="s">
        <v>88</v>
      </c>
      <c r="C81" s="8" t="s">
        <v>21</v>
      </c>
      <c r="D81" s="63" t="s">
        <v>89</v>
      </c>
      <c r="E81" s="63" t="s">
        <v>73</v>
      </c>
      <c r="F81" s="63"/>
      <c r="G81" s="63"/>
      <c r="H81" s="53">
        <f>H84</f>
        <v>0</v>
      </c>
      <c r="I81" s="53">
        <f>I82</f>
        <v>0</v>
      </c>
      <c r="J81" s="53">
        <f>J84</f>
        <v>0</v>
      </c>
      <c r="K81" s="53">
        <f>K82</f>
        <v>40</v>
      </c>
      <c r="L81" s="55"/>
      <c r="M81" s="56">
        <f t="shared" si="10"/>
        <v>0</v>
      </c>
    </row>
    <row r="82" spans="1:13" s="59" customFormat="1" ht="12.75" hidden="1" customHeight="1">
      <c r="A82" s="10"/>
      <c r="B82" s="44" t="s">
        <v>90</v>
      </c>
      <c r="C82" s="11" t="s">
        <v>21</v>
      </c>
      <c r="D82" s="45" t="s">
        <v>89</v>
      </c>
      <c r="E82" s="45" t="s">
        <v>73</v>
      </c>
      <c r="F82" s="45" t="s">
        <v>41</v>
      </c>
      <c r="G82" s="45"/>
      <c r="H82" s="53"/>
      <c r="I82" s="54">
        <f>I83</f>
        <v>0</v>
      </c>
      <c r="J82" s="53"/>
      <c r="K82" s="54">
        <f>K83</f>
        <v>40</v>
      </c>
      <c r="L82" s="55"/>
      <c r="M82" s="56">
        <f t="shared" si="10"/>
        <v>0</v>
      </c>
    </row>
    <row r="83" spans="1:13" s="59" customFormat="1" ht="12.75" hidden="1" customHeight="1">
      <c r="A83" s="10"/>
      <c r="B83" s="60" t="s">
        <v>91</v>
      </c>
      <c r="C83" s="11" t="s">
        <v>21</v>
      </c>
      <c r="D83" s="45" t="s">
        <v>89</v>
      </c>
      <c r="E83" s="45" t="s">
        <v>73</v>
      </c>
      <c r="F83" s="45" t="s">
        <v>92</v>
      </c>
      <c r="G83" s="45"/>
      <c r="H83" s="53"/>
      <c r="I83" s="54">
        <f>I84</f>
        <v>0</v>
      </c>
      <c r="J83" s="53"/>
      <c r="K83" s="54">
        <f>K84</f>
        <v>40</v>
      </c>
      <c r="L83" s="55"/>
      <c r="M83" s="56">
        <f t="shared" si="10"/>
        <v>0</v>
      </c>
    </row>
    <row r="84" spans="1:13" s="59" customFormat="1" ht="12.75" hidden="1" customHeight="1">
      <c r="A84" s="10"/>
      <c r="B84" s="60" t="s">
        <v>93</v>
      </c>
      <c r="C84" s="11" t="s">
        <v>21</v>
      </c>
      <c r="D84" s="45" t="s">
        <v>89</v>
      </c>
      <c r="E84" s="45" t="s">
        <v>73</v>
      </c>
      <c r="F84" s="45" t="s">
        <v>92</v>
      </c>
      <c r="G84" s="45"/>
      <c r="H84" s="53">
        <f>H85</f>
        <v>0</v>
      </c>
      <c r="I84" s="54">
        <f>I85</f>
        <v>0</v>
      </c>
      <c r="J84" s="53">
        <f>J85</f>
        <v>0</v>
      </c>
      <c r="K84" s="54">
        <f>K85</f>
        <v>40</v>
      </c>
      <c r="L84" s="55"/>
      <c r="M84" s="56">
        <f t="shared" si="10"/>
        <v>0</v>
      </c>
    </row>
    <row r="85" spans="1:13" s="59" customFormat="1" ht="12.75" hidden="1" customHeight="1">
      <c r="A85" s="10"/>
      <c r="B85" s="58" t="s">
        <v>94</v>
      </c>
      <c r="C85" s="11" t="s">
        <v>21</v>
      </c>
      <c r="D85" s="45" t="s">
        <v>89</v>
      </c>
      <c r="E85" s="45" t="s">
        <v>73</v>
      </c>
      <c r="F85" s="45" t="s">
        <v>92</v>
      </c>
      <c r="G85" s="45" t="s">
        <v>49</v>
      </c>
      <c r="H85" s="53"/>
      <c r="I85" s="54">
        <f>J85-H85</f>
        <v>0</v>
      </c>
      <c r="J85" s="53"/>
      <c r="K85" s="54">
        <v>40</v>
      </c>
      <c r="L85" s="55"/>
      <c r="M85" s="56">
        <f t="shared" si="10"/>
        <v>0</v>
      </c>
    </row>
    <row r="86" spans="1:13" s="59" customFormat="1" ht="12.75" hidden="1" customHeight="1">
      <c r="A86" s="10"/>
      <c r="B86" s="43" t="s">
        <v>95</v>
      </c>
      <c r="C86" s="11" t="s">
        <v>21</v>
      </c>
      <c r="D86" s="45" t="s">
        <v>89</v>
      </c>
      <c r="E86" s="45" t="s">
        <v>89</v>
      </c>
      <c r="F86" s="45"/>
      <c r="G86" s="45"/>
      <c r="H86" s="53">
        <f>H87+H90</f>
        <v>0</v>
      </c>
      <c r="I86" s="53">
        <f>I87+I90</f>
        <v>0</v>
      </c>
      <c r="J86" s="53">
        <f>J87+J90</f>
        <v>0</v>
      </c>
      <c r="K86" s="53"/>
      <c r="L86" s="55"/>
      <c r="M86" s="56">
        <f t="shared" si="10"/>
        <v>0</v>
      </c>
    </row>
    <row r="87" spans="1:13" s="59" customFormat="1" ht="12.75" hidden="1" customHeight="1">
      <c r="A87" s="10"/>
      <c r="B87" s="42" t="s">
        <v>30</v>
      </c>
      <c r="C87" s="11" t="s">
        <v>21</v>
      </c>
      <c r="D87" s="45" t="s">
        <v>89</v>
      </c>
      <c r="E87" s="45" t="s">
        <v>89</v>
      </c>
      <c r="F87" s="45" t="s">
        <v>96</v>
      </c>
      <c r="G87" s="45" t="s">
        <v>31</v>
      </c>
      <c r="H87" s="54">
        <v>0</v>
      </c>
      <c r="I87" s="54">
        <f>J87-H87</f>
        <v>0</v>
      </c>
      <c r="J87" s="54">
        <v>0</v>
      </c>
      <c r="K87" s="53">
        <v>0</v>
      </c>
      <c r="L87" s="55"/>
      <c r="M87" s="56">
        <f t="shared" si="10"/>
        <v>0</v>
      </c>
    </row>
    <row r="88" spans="1:13" s="59" customFormat="1" ht="12.75" hidden="1" customHeight="1">
      <c r="A88" s="10"/>
      <c r="B88" s="58"/>
      <c r="C88" s="11"/>
      <c r="D88" s="45"/>
      <c r="E88" s="45"/>
      <c r="F88" s="45"/>
      <c r="G88" s="45"/>
      <c r="H88" s="54"/>
      <c r="I88" s="54"/>
      <c r="J88" s="54"/>
      <c r="K88" s="53"/>
      <c r="L88" s="55"/>
      <c r="M88" s="56">
        <f t="shared" si="10"/>
        <v>0</v>
      </c>
    </row>
    <row r="89" spans="1:13" s="59" customFormat="1" ht="12.75" hidden="1" customHeight="1">
      <c r="A89" s="10"/>
      <c r="B89" s="44"/>
      <c r="C89" s="11"/>
      <c r="D89" s="45"/>
      <c r="E89" s="45"/>
      <c r="F89" s="45"/>
      <c r="G89" s="45"/>
      <c r="H89" s="54"/>
      <c r="I89" s="54"/>
      <c r="J89" s="54"/>
      <c r="K89" s="53"/>
      <c r="L89" s="55"/>
      <c r="M89" s="56">
        <f t="shared" si="10"/>
        <v>0</v>
      </c>
    </row>
    <row r="90" spans="1:13" s="59" customFormat="1" ht="12.75" hidden="1" customHeight="1">
      <c r="A90" s="10"/>
      <c r="B90" s="58" t="s">
        <v>48</v>
      </c>
      <c r="C90" s="11" t="s">
        <v>21</v>
      </c>
      <c r="D90" s="45" t="s">
        <v>89</v>
      </c>
      <c r="E90" s="45" t="s">
        <v>89</v>
      </c>
      <c r="F90" s="45" t="s">
        <v>96</v>
      </c>
      <c r="G90" s="45" t="s">
        <v>49</v>
      </c>
      <c r="H90" s="54">
        <v>0</v>
      </c>
      <c r="I90" s="54">
        <f>J90-H90</f>
        <v>0</v>
      </c>
      <c r="J90" s="54">
        <v>0</v>
      </c>
      <c r="K90" s="53">
        <v>0</v>
      </c>
      <c r="L90" s="55"/>
      <c r="M90" s="56">
        <f t="shared" si="10"/>
        <v>0</v>
      </c>
    </row>
    <row r="91" spans="1:13" s="59" customFormat="1" ht="12.75" hidden="1" customHeight="1">
      <c r="A91" s="10"/>
      <c r="B91" s="43" t="s">
        <v>97</v>
      </c>
      <c r="C91" s="8" t="s">
        <v>21</v>
      </c>
      <c r="D91" s="63" t="s">
        <v>98</v>
      </c>
      <c r="E91" s="63"/>
      <c r="F91" s="63"/>
      <c r="G91" s="63"/>
      <c r="H91" s="53">
        <f>H93+H95</f>
        <v>92.47</v>
      </c>
      <c r="I91" s="80">
        <v>0</v>
      </c>
      <c r="J91" s="53">
        <f>J93+J95</f>
        <v>0</v>
      </c>
      <c r="K91" s="53">
        <f>K92</f>
        <v>92.47</v>
      </c>
      <c r="L91" s="55"/>
      <c r="M91" s="56">
        <f t="shared" si="10"/>
        <v>0</v>
      </c>
    </row>
    <row r="92" spans="1:13" s="87" customFormat="1" ht="12.75" hidden="1" customHeight="1">
      <c r="A92" s="40"/>
      <c r="B92" s="81" t="s">
        <v>99</v>
      </c>
      <c r="C92" s="82" t="s">
        <v>21</v>
      </c>
      <c r="D92" s="83" t="s">
        <v>98</v>
      </c>
      <c r="E92" s="83"/>
      <c r="F92" s="83" t="s">
        <v>41</v>
      </c>
      <c r="G92" s="83"/>
      <c r="H92" s="84">
        <f>H95</f>
        <v>92.47</v>
      </c>
      <c r="I92" s="85">
        <f>I95</f>
        <v>0</v>
      </c>
      <c r="J92" s="84">
        <f>J95</f>
        <v>0</v>
      </c>
      <c r="K92" s="85">
        <f>K95</f>
        <v>92.47</v>
      </c>
      <c r="L92" s="86"/>
      <c r="M92" s="56">
        <f t="shared" si="10"/>
        <v>0</v>
      </c>
    </row>
    <row r="93" spans="1:13" s="93" customFormat="1" ht="12.75" hidden="1" customHeight="1">
      <c r="A93" s="41"/>
      <c r="B93" s="88" t="s">
        <v>61</v>
      </c>
      <c r="C93" s="89" t="s">
        <v>21</v>
      </c>
      <c r="D93" s="90" t="s">
        <v>98</v>
      </c>
      <c r="E93" s="90" t="s">
        <v>89</v>
      </c>
      <c r="F93" s="90" t="s">
        <v>100</v>
      </c>
      <c r="G93" s="90"/>
      <c r="H93" s="91">
        <f>H94</f>
        <v>0</v>
      </c>
      <c r="I93" s="91">
        <f>J93-H93</f>
        <v>0</v>
      </c>
      <c r="J93" s="91">
        <f>J94</f>
        <v>0</v>
      </c>
      <c r="K93" s="80"/>
      <c r="L93" s="92"/>
      <c r="M93" s="56">
        <f t="shared" si="10"/>
        <v>0</v>
      </c>
    </row>
    <row r="94" spans="1:13" s="93" customFormat="1" ht="12.75" hidden="1" customHeight="1">
      <c r="A94" s="41"/>
      <c r="B94" s="94" t="s">
        <v>48</v>
      </c>
      <c r="C94" s="95" t="s">
        <v>21</v>
      </c>
      <c r="D94" s="96" t="s">
        <v>98</v>
      </c>
      <c r="E94" s="96" t="s">
        <v>89</v>
      </c>
      <c r="F94" s="96" t="s">
        <v>100</v>
      </c>
      <c r="G94" s="96" t="s">
        <v>49</v>
      </c>
      <c r="H94" s="91">
        <v>0</v>
      </c>
      <c r="I94" s="80">
        <f>J94-H94</f>
        <v>0</v>
      </c>
      <c r="J94" s="91">
        <v>0</v>
      </c>
      <c r="K94" s="80"/>
      <c r="L94" s="92"/>
      <c r="M94" s="56">
        <f t="shared" si="10"/>
        <v>0</v>
      </c>
    </row>
    <row r="95" spans="1:13" s="59" customFormat="1" ht="12.75" hidden="1" customHeight="1">
      <c r="A95" s="10"/>
      <c r="B95" s="60" t="s">
        <v>101</v>
      </c>
      <c r="C95" s="11" t="s">
        <v>21</v>
      </c>
      <c r="D95" s="45" t="s">
        <v>98</v>
      </c>
      <c r="E95" s="45" t="s">
        <v>98</v>
      </c>
      <c r="F95" s="45" t="s">
        <v>102</v>
      </c>
      <c r="G95" s="45"/>
      <c r="H95" s="53">
        <f>H96</f>
        <v>92.47</v>
      </c>
      <c r="I95" s="54">
        <f>I96</f>
        <v>0</v>
      </c>
      <c r="J95" s="53">
        <f>J96</f>
        <v>0</v>
      </c>
      <c r="K95" s="54">
        <f>K96</f>
        <v>92.47</v>
      </c>
      <c r="L95" s="55"/>
      <c r="M95" s="56">
        <f t="shared" si="10"/>
        <v>0</v>
      </c>
    </row>
    <row r="96" spans="1:13" s="59" customFormat="1" ht="12.75" hidden="1" customHeight="1">
      <c r="A96" s="10"/>
      <c r="B96" s="42" t="s">
        <v>30</v>
      </c>
      <c r="C96" s="11" t="s">
        <v>21</v>
      </c>
      <c r="D96" s="45" t="s">
        <v>98</v>
      </c>
      <c r="E96" s="45" t="s">
        <v>98</v>
      </c>
      <c r="F96" s="45" t="s">
        <v>103</v>
      </c>
      <c r="G96" s="45" t="s">
        <v>31</v>
      </c>
      <c r="H96" s="53">
        <v>92.47</v>
      </c>
      <c r="I96" s="54">
        <v>0</v>
      </c>
      <c r="J96" s="53">
        <v>0</v>
      </c>
      <c r="K96" s="54">
        <v>92.47</v>
      </c>
      <c r="L96" s="55"/>
      <c r="M96" s="56">
        <f t="shared" si="10"/>
        <v>0</v>
      </c>
    </row>
    <row r="97" spans="1:13" s="59" customFormat="1" ht="12.75" customHeight="1">
      <c r="A97" s="10"/>
      <c r="B97" s="58" t="s">
        <v>48</v>
      </c>
      <c r="C97" s="11"/>
      <c r="D97" s="45"/>
      <c r="E97" s="45"/>
      <c r="F97" s="45" t="s">
        <v>87</v>
      </c>
      <c r="G97" s="45" t="s">
        <v>49</v>
      </c>
      <c r="H97" s="53"/>
      <c r="I97" s="54"/>
      <c r="J97" s="53">
        <v>75</v>
      </c>
      <c r="K97" s="54"/>
      <c r="L97" s="55">
        <v>0</v>
      </c>
      <c r="M97" s="56">
        <v>30</v>
      </c>
    </row>
    <row r="98" spans="1:13" s="59" customFormat="1" ht="22.5" customHeight="1">
      <c r="A98" s="10"/>
      <c r="B98" s="66" t="s">
        <v>114</v>
      </c>
      <c r="C98" s="11" t="s">
        <v>21</v>
      </c>
      <c r="D98" s="11" t="s">
        <v>110</v>
      </c>
      <c r="E98" s="11" t="s">
        <v>24</v>
      </c>
      <c r="F98" s="97" t="s">
        <v>117</v>
      </c>
      <c r="G98" s="11" t="s">
        <v>115</v>
      </c>
      <c r="H98" s="54">
        <v>0</v>
      </c>
      <c r="I98" s="54">
        <v>0</v>
      </c>
      <c r="J98" s="54">
        <v>1</v>
      </c>
      <c r="K98" s="53">
        <f>K100</f>
        <v>92.47</v>
      </c>
      <c r="L98" s="55"/>
      <c r="M98" s="56">
        <f t="shared" si="10"/>
        <v>1</v>
      </c>
    </row>
    <row r="99" spans="1:13" s="59" customFormat="1" ht="48.75" hidden="1" customHeight="1">
      <c r="A99" s="7" t="s">
        <v>108</v>
      </c>
      <c r="B99" s="43" t="s">
        <v>39</v>
      </c>
      <c r="C99" s="8"/>
      <c r="D99" s="63" t="s">
        <v>98</v>
      </c>
      <c r="E99" s="63" t="s">
        <v>98</v>
      </c>
      <c r="F99" s="57" t="s">
        <v>56</v>
      </c>
      <c r="G99" s="63"/>
      <c r="H99" s="53"/>
      <c r="I99" s="91"/>
      <c r="J99" s="53">
        <f>J100</f>
        <v>22.53</v>
      </c>
      <c r="K99" s="53"/>
      <c r="L99" s="65">
        <f>L100</f>
        <v>0</v>
      </c>
      <c r="M99" s="65">
        <f>M100</f>
        <v>0</v>
      </c>
    </row>
    <row r="100" spans="1:13" s="59" customFormat="1" ht="48" hidden="1" customHeight="1">
      <c r="A100" s="10"/>
      <c r="B100" s="60" t="s">
        <v>101</v>
      </c>
      <c r="C100" s="11" t="s">
        <v>21</v>
      </c>
      <c r="D100" s="45" t="s">
        <v>98</v>
      </c>
      <c r="E100" s="45" t="s">
        <v>98</v>
      </c>
      <c r="F100" s="45" t="s">
        <v>105</v>
      </c>
      <c r="G100" s="45"/>
      <c r="H100" s="53">
        <f>H101</f>
        <v>92.47</v>
      </c>
      <c r="I100" s="54">
        <v>0</v>
      </c>
      <c r="J100" s="53">
        <f>J101</f>
        <v>22.53</v>
      </c>
      <c r="K100" s="54">
        <f>K101</f>
        <v>92.47</v>
      </c>
      <c r="L100" s="65">
        <f>L101</f>
        <v>0</v>
      </c>
      <c r="M100" s="65">
        <f>M101</f>
        <v>0</v>
      </c>
    </row>
    <row r="101" spans="1:13" s="59" customFormat="1" ht="61.5" hidden="1" customHeight="1">
      <c r="A101" s="10"/>
      <c r="B101" s="42" t="s">
        <v>106</v>
      </c>
      <c r="C101" s="11" t="s">
        <v>21</v>
      </c>
      <c r="D101" s="45" t="s">
        <v>98</v>
      </c>
      <c r="E101" s="45" t="s">
        <v>98</v>
      </c>
      <c r="F101" s="45" t="s">
        <v>107</v>
      </c>
      <c r="G101" s="45"/>
      <c r="H101" s="53">
        <f>H102+H103</f>
        <v>92.47</v>
      </c>
      <c r="I101" s="54">
        <v>0</v>
      </c>
      <c r="J101" s="53">
        <f>J102+J103</f>
        <v>22.53</v>
      </c>
      <c r="K101" s="54">
        <v>92.47</v>
      </c>
      <c r="L101" s="65">
        <f>L102+L103</f>
        <v>0</v>
      </c>
      <c r="M101" s="65">
        <f>M102+M103</f>
        <v>0</v>
      </c>
    </row>
    <row r="102" spans="1:13" s="59" customFormat="1" ht="43.9" hidden="1" customHeight="1">
      <c r="A102" s="10"/>
      <c r="B102" s="42" t="s">
        <v>30</v>
      </c>
      <c r="C102" s="11" t="s">
        <v>21</v>
      </c>
      <c r="D102" s="45" t="s">
        <v>98</v>
      </c>
      <c r="E102" s="45" t="s">
        <v>98</v>
      </c>
      <c r="F102" s="45" t="s">
        <v>107</v>
      </c>
      <c r="G102" s="45" t="s">
        <v>31</v>
      </c>
      <c r="H102" s="53">
        <v>92.47</v>
      </c>
      <c r="I102" s="54">
        <v>0</v>
      </c>
      <c r="J102" s="54">
        <v>18</v>
      </c>
      <c r="K102" s="54">
        <v>92.47</v>
      </c>
      <c r="L102" s="55"/>
      <c r="M102" s="56">
        <v>0</v>
      </c>
    </row>
    <row r="103" spans="1:13" s="59" customFormat="1" ht="19.5" hidden="1" customHeight="1">
      <c r="A103" s="10"/>
      <c r="B103" s="42" t="s">
        <v>37</v>
      </c>
      <c r="C103" s="11" t="s">
        <v>21</v>
      </c>
      <c r="D103" s="45" t="s">
        <v>98</v>
      </c>
      <c r="E103" s="45" t="s">
        <v>98</v>
      </c>
      <c r="F103" s="45" t="s">
        <v>107</v>
      </c>
      <c r="G103" s="45" t="s">
        <v>38</v>
      </c>
      <c r="H103" s="53"/>
      <c r="I103" s="54">
        <f>J103-H103</f>
        <v>4.53</v>
      </c>
      <c r="J103" s="54">
        <v>4.53</v>
      </c>
      <c r="K103" s="54"/>
      <c r="L103" s="55"/>
      <c r="M103" s="56">
        <v>0</v>
      </c>
    </row>
    <row r="104" spans="1:13" s="59" customFormat="1" ht="21.75" customHeight="1">
      <c r="A104" s="7" t="s">
        <v>118</v>
      </c>
      <c r="B104" s="43" t="s">
        <v>109</v>
      </c>
      <c r="C104" s="8" t="s">
        <v>21</v>
      </c>
      <c r="D104" s="8" t="s">
        <v>110</v>
      </c>
      <c r="E104" s="8"/>
      <c r="F104" s="8"/>
      <c r="G104" s="8"/>
      <c r="H104" s="53">
        <f>H105</f>
        <v>714.86</v>
      </c>
      <c r="I104" s="53">
        <v>0</v>
      </c>
      <c r="J104" s="53">
        <f>J111</f>
        <v>3776.4</v>
      </c>
      <c r="K104" s="53">
        <f>K105</f>
        <v>607.53</v>
      </c>
      <c r="L104" s="65">
        <f>L111</f>
        <v>202</v>
      </c>
      <c r="M104" s="65">
        <f>M111</f>
        <v>1049.28</v>
      </c>
    </row>
    <row r="105" spans="1:13" s="59" customFormat="1" ht="12.75" hidden="1" customHeight="1">
      <c r="A105" s="10"/>
      <c r="B105" s="58" t="s">
        <v>111</v>
      </c>
      <c r="C105" s="8" t="s">
        <v>21</v>
      </c>
      <c r="D105" s="8" t="s">
        <v>110</v>
      </c>
      <c r="E105" s="8" t="s">
        <v>24</v>
      </c>
      <c r="F105" s="8"/>
      <c r="G105" s="8"/>
      <c r="H105" s="53">
        <f>H107</f>
        <v>714.86</v>
      </c>
      <c r="I105" s="53">
        <v>0</v>
      </c>
      <c r="J105" s="53">
        <f>J107</f>
        <v>0</v>
      </c>
      <c r="K105" s="54">
        <f>K109+K110</f>
        <v>607.53</v>
      </c>
      <c r="L105" s="55"/>
      <c r="M105" s="55"/>
    </row>
    <row r="106" spans="1:13" s="59" customFormat="1" ht="12.75" hidden="1" customHeight="1">
      <c r="A106" s="10"/>
      <c r="B106" s="44" t="s">
        <v>112</v>
      </c>
      <c r="C106" s="11" t="s">
        <v>21</v>
      </c>
      <c r="D106" s="11" t="s">
        <v>110</v>
      </c>
      <c r="E106" s="11" t="s">
        <v>24</v>
      </c>
      <c r="F106" s="11" t="s">
        <v>41</v>
      </c>
      <c r="G106" s="11"/>
      <c r="H106" s="53"/>
      <c r="I106" s="53"/>
      <c r="J106" s="53"/>
      <c r="K106" s="54"/>
      <c r="L106" s="55"/>
      <c r="M106" s="55"/>
    </row>
    <row r="107" spans="1:13" s="59" customFormat="1" ht="12.75" hidden="1" customHeight="1">
      <c r="A107" s="10"/>
      <c r="B107" s="60" t="s">
        <v>101</v>
      </c>
      <c r="C107" s="11" t="s">
        <v>21</v>
      </c>
      <c r="D107" s="11" t="s">
        <v>110</v>
      </c>
      <c r="E107" s="11" t="s">
        <v>24</v>
      </c>
      <c r="F107" s="11" t="s">
        <v>102</v>
      </c>
      <c r="G107" s="11"/>
      <c r="H107" s="53">
        <f>H109+H110</f>
        <v>714.86</v>
      </c>
      <c r="I107" s="54">
        <v>0</v>
      </c>
      <c r="J107" s="53">
        <f>J109+J110</f>
        <v>0</v>
      </c>
      <c r="K107" s="54">
        <f>K109+K110</f>
        <v>607.53</v>
      </c>
      <c r="L107" s="55"/>
      <c r="M107" s="55"/>
    </row>
    <row r="108" spans="1:13" s="59" customFormat="1" ht="15.75" hidden="1">
      <c r="A108" s="10"/>
      <c r="B108" s="42"/>
      <c r="C108" s="11"/>
      <c r="D108" s="11"/>
      <c r="E108" s="11"/>
      <c r="F108" s="11"/>
      <c r="G108" s="11"/>
      <c r="H108" s="53"/>
      <c r="I108" s="54"/>
      <c r="J108" s="53"/>
      <c r="K108" s="54"/>
      <c r="L108" s="55"/>
      <c r="M108" s="55"/>
    </row>
    <row r="109" spans="1:13" s="59" customFormat="1" ht="12.75" hidden="1" customHeight="1">
      <c r="A109" s="10"/>
      <c r="B109" s="58" t="s">
        <v>48</v>
      </c>
      <c r="C109" s="11" t="s">
        <v>21</v>
      </c>
      <c r="D109" s="11" t="s">
        <v>110</v>
      </c>
      <c r="E109" s="11" t="s">
        <v>24</v>
      </c>
      <c r="F109" s="11" t="s">
        <v>113</v>
      </c>
      <c r="G109" s="11" t="s">
        <v>49</v>
      </c>
      <c r="H109" s="53">
        <v>704.86</v>
      </c>
      <c r="I109" s="54">
        <v>0</v>
      </c>
      <c r="J109" s="53">
        <v>0</v>
      </c>
      <c r="K109" s="54">
        <v>597.53</v>
      </c>
      <c r="L109" s="55"/>
      <c r="M109" s="55"/>
    </row>
    <row r="110" spans="1:13" s="59" customFormat="1" ht="12.75" hidden="1" customHeight="1">
      <c r="A110" s="10"/>
      <c r="B110" s="66" t="s">
        <v>114</v>
      </c>
      <c r="C110" s="11" t="s">
        <v>21</v>
      </c>
      <c r="D110" s="11" t="s">
        <v>110</v>
      </c>
      <c r="E110" s="11" t="s">
        <v>24</v>
      </c>
      <c r="F110" s="11" t="s">
        <v>113</v>
      </c>
      <c r="G110" s="11" t="s">
        <v>115</v>
      </c>
      <c r="H110" s="54">
        <v>10</v>
      </c>
      <c r="I110" s="54">
        <v>0</v>
      </c>
      <c r="J110" s="54">
        <v>0</v>
      </c>
      <c r="K110" s="54">
        <v>10</v>
      </c>
      <c r="L110" s="55"/>
      <c r="M110" s="55"/>
    </row>
    <row r="111" spans="1:13" s="59" customFormat="1" ht="51" customHeight="1">
      <c r="A111" s="10"/>
      <c r="B111" s="58" t="s">
        <v>39</v>
      </c>
      <c r="C111" s="8" t="s">
        <v>21</v>
      </c>
      <c r="D111" s="8" t="s">
        <v>110</v>
      </c>
      <c r="E111" s="8" t="s">
        <v>24</v>
      </c>
      <c r="F111" s="52" t="s">
        <v>56</v>
      </c>
      <c r="G111" s="8"/>
      <c r="H111" s="53">
        <f>H113</f>
        <v>0</v>
      </c>
      <c r="I111" s="53">
        <f>J111-H111</f>
        <v>3776.4</v>
      </c>
      <c r="J111" s="53">
        <f>J113</f>
        <v>3776.4</v>
      </c>
      <c r="K111" s="54" t="e">
        <f>K116+K117</f>
        <v>#REF!</v>
      </c>
      <c r="L111" s="65">
        <f>L113</f>
        <v>202</v>
      </c>
      <c r="M111" s="65">
        <f>M113</f>
        <v>1049.28</v>
      </c>
    </row>
    <row r="112" spans="1:13" s="59" customFormat="1" ht="12.75" hidden="1" customHeight="1">
      <c r="A112" s="10"/>
      <c r="B112" s="44" t="s">
        <v>112</v>
      </c>
      <c r="C112" s="11" t="s">
        <v>21</v>
      </c>
      <c r="D112" s="11" t="s">
        <v>110</v>
      </c>
      <c r="E112" s="11" t="s">
        <v>24</v>
      </c>
      <c r="F112" s="11" t="s">
        <v>41</v>
      </c>
      <c r="G112" s="11"/>
      <c r="H112" s="53"/>
      <c r="I112" s="53"/>
      <c r="J112" s="53"/>
      <c r="K112" s="54"/>
      <c r="L112" s="55"/>
      <c r="M112" s="55"/>
    </row>
    <row r="113" spans="1:13" s="59" customFormat="1" ht="50.25" customHeight="1">
      <c r="A113" s="10"/>
      <c r="B113" s="42" t="s">
        <v>116</v>
      </c>
      <c r="C113" s="11" t="s">
        <v>21</v>
      </c>
      <c r="D113" s="11" t="s">
        <v>110</v>
      </c>
      <c r="E113" s="11" t="s">
        <v>24</v>
      </c>
      <c r="F113" s="97" t="s">
        <v>117</v>
      </c>
      <c r="G113" s="11"/>
      <c r="H113" s="53">
        <v>0</v>
      </c>
      <c r="I113" s="54">
        <f>I115+I116</f>
        <v>0</v>
      </c>
      <c r="J113" s="54">
        <f>J115+J116+J114</f>
        <v>3776.4</v>
      </c>
      <c r="K113" s="54" t="e">
        <f>K116+K117</f>
        <v>#REF!</v>
      </c>
      <c r="L113" s="76">
        <f>L115+L116+L114</f>
        <v>202</v>
      </c>
      <c r="M113" s="76">
        <f>M115+M116+M114</f>
        <v>1049.28</v>
      </c>
    </row>
    <row r="114" spans="1:13" s="59" customFormat="1" ht="38.25" customHeight="1">
      <c r="A114" s="10"/>
      <c r="B114" s="42" t="s">
        <v>133</v>
      </c>
      <c r="C114" s="11"/>
      <c r="D114" s="11"/>
      <c r="E114" s="11"/>
      <c r="F114" s="97" t="s">
        <v>117</v>
      </c>
      <c r="G114" s="11" t="s">
        <v>134</v>
      </c>
      <c r="H114" s="53"/>
      <c r="I114" s="54"/>
      <c r="J114" s="54">
        <v>3000</v>
      </c>
      <c r="K114" s="54"/>
      <c r="L114" s="76">
        <v>0</v>
      </c>
      <c r="M114" s="56">
        <v>0</v>
      </c>
    </row>
    <row r="115" spans="1:13" s="59" customFormat="1" ht="30" customHeight="1">
      <c r="A115" s="10"/>
      <c r="B115" s="58" t="s">
        <v>48</v>
      </c>
      <c r="C115" s="11" t="s">
        <v>21</v>
      </c>
      <c r="D115" s="11" t="s">
        <v>110</v>
      </c>
      <c r="E115" s="11" t="s">
        <v>24</v>
      </c>
      <c r="F115" s="97" t="s">
        <v>117</v>
      </c>
      <c r="G115" s="11" t="s">
        <v>49</v>
      </c>
      <c r="H115" s="53">
        <v>0</v>
      </c>
      <c r="I115" s="54">
        <v>0</v>
      </c>
      <c r="J115" s="54">
        <v>766.4</v>
      </c>
      <c r="K115" s="54">
        <v>597.53</v>
      </c>
      <c r="L115" s="55">
        <v>202</v>
      </c>
      <c r="M115" s="56">
        <v>1039.28</v>
      </c>
    </row>
    <row r="116" spans="1:13" s="59" customFormat="1" ht="18.75" customHeight="1">
      <c r="A116" s="10"/>
      <c r="B116" s="66" t="s">
        <v>137</v>
      </c>
      <c r="C116" s="11" t="s">
        <v>21</v>
      </c>
      <c r="D116" s="11" t="s">
        <v>110</v>
      </c>
      <c r="E116" s="11" t="s">
        <v>24</v>
      </c>
      <c r="F116" s="97" t="s">
        <v>117</v>
      </c>
      <c r="G116" s="11" t="s">
        <v>136</v>
      </c>
      <c r="H116" s="54">
        <v>0</v>
      </c>
      <c r="I116" s="54">
        <v>0</v>
      </c>
      <c r="J116" s="54">
        <v>10</v>
      </c>
      <c r="K116" s="54">
        <v>10</v>
      </c>
      <c r="L116" s="55"/>
      <c r="M116" s="56">
        <f t="shared" ref="M114:M116" si="11">J116+L116</f>
        <v>10</v>
      </c>
    </row>
    <row r="117" spans="1:13" s="59" customFormat="1" ht="15.75">
      <c r="A117" s="7" t="s">
        <v>127</v>
      </c>
      <c r="B117" s="43" t="s">
        <v>119</v>
      </c>
      <c r="C117" s="8" t="s">
        <v>21</v>
      </c>
      <c r="D117" s="63" t="s">
        <v>62</v>
      </c>
      <c r="E117" s="63"/>
      <c r="F117" s="57"/>
      <c r="G117" s="63"/>
      <c r="H117" s="53">
        <f>H121</f>
        <v>660.04</v>
      </c>
      <c r="I117" s="53">
        <v>0</v>
      </c>
      <c r="J117" s="53">
        <f>J129</f>
        <v>1013.72</v>
      </c>
      <c r="K117" s="53" t="e">
        <f>K120</f>
        <v>#REF!</v>
      </c>
      <c r="L117" s="65">
        <f>L129</f>
        <v>0</v>
      </c>
      <c r="M117" s="65">
        <f>M129</f>
        <v>974.76</v>
      </c>
    </row>
    <row r="118" spans="1:13" s="59" customFormat="1" ht="15.75" hidden="1">
      <c r="A118" s="10"/>
      <c r="B118" s="43"/>
      <c r="C118" s="8"/>
      <c r="D118" s="63"/>
      <c r="E118" s="63"/>
      <c r="F118" s="52"/>
      <c r="G118" s="63"/>
      <c r="H118" s="53"/>
      <c r="I118" s="53">
        <f>J118-H118</f>
        <v>0</v>
      </c>
      <c r="J118" s="53"/>
      <c r="K118" s="53"/>
      <c r="L118" s="55"/>
      <c r="M118" s="55"/>
    </row>
    <row r="119" spans="1:13" s="59" customFormat="1" ht="15.75" hidden="1">
      <c r="A119" s="98"/>
      <c r="B119" s="43"/>
      <c r="C119" s="8"/>
      <c r="D119" s="63"/>
      <c r="E119" s="63"/>
      <c r="F119" s="52"/>
      <c r="G119" s="45"/>
      <c r="H119" s="54"/>
      <c r="I119" s="53">
        <f>J119-H119</f>
        <v>0</v>
      </c>
      <c r="J119" s="54"/>
      <c r="K119" s="54"/>
      <c r="L119" s="55"/>
      <c r="M119" s="55"/>
    </row>
    <row r="120" spans="1:13" s="59" customFormat="1" ht="12.75" hidden="1" customHeight="1">
      <c r="A120" s="98"/>
      <c r="B120" s="44" t="s">
        <v>112</v>
      </c>
      <c r="C120" s="11" t="s">
        <v>21</v>
      </c>
      <c r="D120" s="45" t="s">
        <v>62</v>
      </c>
      <c r="E120" s="45" t="s">
        <v>89</v>
      </c>
      <c r="F120" s="52" t="s">
        <v>41</v>
      </c>
      <c r="G120" s="45"/>
      <c r="H120" s="54"/>
      <c r="I120" s="53">
        <f>J120-H120</f>
        <v>0</v>
      </c>
      <c r="J120" s="54"/>
      <c r="K120" s="54" t="e">
        <f>K121</f>
        <v>#REF!</v>
      </c>
      <c r="L120" s="55"/>
      <c r="M120" s="55"/>
    </row>
    <row r="121" spans="1:13" s="59" customFormat="1" ht="47.25" hidden="1">
      <c r="A121" s="98"/>
      <c r="B121" s="60" t="s">
        <v>101</v>
      </c>
      <c r="C121" s="8" t="s">
        <v>21</v>
      </c>
      <c r="D121" s="63" t="s">
        <v>62</v>
      </c>
      <c r="E121" s="63" t="s">
        <v>89</v>
      </c>
      <c r="F121" s="52" t="s">
        <v>102</v>
      </c>
      <c r="G121" s="45"/>
      <c r="H121" s="54">
        <f>H122</f>
        <v>660.04</v>
      </c>
      <c r="I121" s="54">
        <v>0</v>
      </c>
      <c r="J121" s="54">
        <f>J122</f>
        <v>0</v>
      </c>
      <c r="K121" s="54" t="e">
        <f>K122</f>
        <v>#REF!</v>
      </c>
      <c r="L121" s="55"/>
      <c r="M121" s="55"/>
    </row>
    <row r="122" spans="1:13" s="59" customFormat="1" ht="12.75" hidden="1" customHeight="1">
      <c r="A122" s="98"/>
      <c r="B122" s="60" t="s">
        <v>120</v>
      </c>
      <c r="C122" s="8" t="s">
        <v>21</v>
      </c>
      <c r="D122" s="63" t="s">
        <v>62</v>
      </c>
      <c r="E122" s="63" t="s">
        <v>89</v>
      </c>
      <c r="F122" s="52" t="s">
        <v>121</v>
      </c>
      <c r="G122" s="45" t="s">
        <v>25</v>
      </c>
      <c r="H122" s="54">
        <f>H123</f>
        <v>660.04</v>
      </c>
      <c r="I122" s="54">
        <v>0</v>
      </c>
      <c r="J122" s="54">
        <f>J123</f>
        <v>0</v>
      </c>
      <c r="K122" s="54" t="e">
        <f>K123+#REF!</f>
        <v>#REF!</v>
      </c>
      <c r="L122" s="55"/>
      <c r="M122" s="55"/>
    </row>
    <row r="123" spans="1:13" s="59" customFormat="1" ht="12.75" hidden="1" customHeight="1">
      <c r="A123" s="98"/>
      <c r="B123" s="42" t="s">
        <v>30</v>
      </c>
      <c r="C123" s="11" t="s">
        <v>21</v>
      </c>
      <c r="D123" s="45" t="s">
        <v>62</v>
      </c>
      <c r="E123" s="45" t="s">
        <v>89</v>
      </c>
      <c r="F123" s="52" t="s">
        <v>121</v>
      </c>
      <c r="G123" s="45" t="s">
        <v>31</v>
      </c>
      <c r="H123" s="54">
        <v>660.04</v>
      </c>
      <c r="I123" s="54">
        <v>0</v>
      </c>
      <c r="J123" s="54">
        <v>0</v>
      </c>
      <c r="K123" s="54">
        <v>658.21</v>
      </c>
      <c r="L123" s="55"/>
      <c r="M123" s="55"/>
    </row>
    <row r="124" spans="1:13" s="59" customFormat="1" ht="15.75" hidden="1">
      <c r="A124" s="10"/>
      <c r="B124" s="58"/>
      <c r="C124" s="11"/>
      <c r="D124" s="45"/>
      <c r="E124" s="45"/>
      <c r="F124" s="52"/>
      <c r="G124" s="45"/>
      <c r="H124" s="54"/>
      <c r="I124" s="99"/>
      <c r="J124" s="54"/>
      <c r="K124" s="54"/>
      <c r="L124" s="55"/>
      <c r="M124" s="55"/>
    </row>
    <row r="125" spans="1:13" s="59" customFormat="1" ht="12.75" hidden="1" customHeight="1">
      <c r="A125" s="10"/>
      <c r="B125" s="43"/>
      <c r="C125" s="8"/>
      <c r="D125" s="63"/>
      <c r="E125" s="63"/>
      <c r="F125" s="57"/>
      <c r="G125" s="63"/>
      <c r="H125" s="53"/>
      <c r="I125" s="100"/>
      <c r="J125" s="53"/>
      <c r="K125" s="53"/>
      <c r="L125" s="55"/>
      <c r="M125" s="55"/>
    </row>
    <row r="126" spans="1:13" s="59" customFormat="1" ht="12.75" hidden="1" customHeight="1">
      <c r="A126" s="10"/>
      <c r="B126" s="43"/>
      <c r="C126" s="8"/>
      <c r="D126" s="63"/>
      <c r="E126" s="63"/>
      <c r="F126" s="57"/>
      <c r="G126" s="63"/>
      <c r="H126" s="53"/>
      <c r="I126" s="100"/>
      <c r="J126" s="53"/>
      <c r="K126" s="53"/>
      <c r="L126" s="55"/>
      <c r="M126" s="55"/>
    </row>
    <row r="127" spans="1:13" s="59" customFormat="1" ht="12.75" hidden="1" customHeight="1">
      <c r="A127" s="10"/>
      <c r="B127" s="43"/>
      <c r="C127" s="8"/>
      <c r="D127" s="63"/>
      <c r="E127" s="63"/>
      <c r="F127" s="57"/>
      <c r="G127" s="63"/>
      <c r="H127" s="53"/>
      <c r="I127" s="100"/>
      <c r="J127" s="53"/>
      <c r="K127" s="53"/>
      <c r="L127" s="55"/>
      <c r="M127" s="55"/>
    </row>
    <row r="128" spans="1:13" s="59" customFormat="1" ht="12.75" hidden="1" customHeight="1">
      <c r="A128" s="10"/>
      <c r="B128" s="43"/>
      <c r="C128" s="8"/>
      <c r="D128" s="63"/>
      <c r="E128" s="63"/>
      <c r="F128" s="57"/>
      <c r="G128" s="63"/>
      <c r="H128" s="53"/>
      <c r="I128" s="100"/>
      <c r="J128" s="53"/>
      <c r="K128" s="53"/>
      <c r="L128" s="55"/>
      <c r="M128" s="55"/>
    </row>
    <row r="129" spans="1:13" s="59" customFormat="1" ht="50.25" customHeight="1">
      <c r="A129" s="10"/>
      <c r="B129" s="58" t="s">
        <v>39</v>
      </c>
      <c r="C129" s="8"/>
      <c r="D129" s="63" t="s">
        <v>62</v>
      </c>
      <c r="E129" s="63" t="s">
        <v>89</v>
      </c>
      <c r="F129" s="52" t="s">
        <v>56</v>
      </c>
      <c r="G129" s="63"/>
      <c r="H129" s="53"/>
      <c r="I129" s="100"/>
      <c r="J129" s="53">
        <f>J130</f>
        <v>1013.72</v>
      </c>
      <c r="K129" s="53"/>
      <c r="L129" s="65">
        <f>L130</f>
        <v>0</v>
      </c>
      <c r="M129" s="65">
        <f>M130</f>
        <v>974.76</v>
      </c>
    </row>
    <row r="130" spans="1:13" s="59" customFormat="1" ht="47.25">
      <c r="A130" s="98"/>
      <c r="B130" s="60" t="s">
        <v>101</v>
      </c>
      <c r="C130" s="8" t="s">
        <v>21</v>
      </c>
      <c r="D130" s="63" t="s">
        <v>62</v>
      </c>
      <c r="E130" s="63" t="s">
        <v>89</v>
      </c>
      <c r="F130" s="45" t="s">
        <v>122</v>
      </c>
      <c r="G130" s="45"/>
      <c r="H130" s="54">
        <f>H131</f>
        <v>0</v>
      </c>
      <c r="I130" s="53">
        <v>0</v>
      </c>
      <c r="J130" s="53">
        <f>J131+J134</f>
        <v>1013.72</v>
      </c>
      <c r="K130" s="54" t="e">
        <f>K131</f>
        <v>#REF!</v>
      </c>
      <c r="L130" s="65">
        <f>L131+L134</f>
        <v>0</v>
      </c>
      <c r="M130" s="65">
        <f>M131+M134</f>
        <v>974.76</v>
      </c>
    </row>
    <row r="131" spans="1:13" s="59" customFormat="1" ht="61.5" customHeight="1">
      <c r="A131" s="98"/>
      <c r="B131" s="60" t="s">
        <v>120</v>
      </c>
      <c r="C131" s="8" t="s">
        <v>21</v>
      </c>
      <c r="D131" s="63" t="s">
        <v>62</v>
      </c>
      <c r="E131" s="63" t="s">
        <v>89</v>
      </c>
      <c r="F131" s="45" t="s">
        <v>122</v>
      </c>
      <c r="G131" s="45" t="s">
        <v>25</v>
      </c>
      <c r="H131" s="54">
        <f>H132</f>
        <v>0</v>
      </c>
      <c r="I131" s="54">
        <v>0</v>
      </c>
      <c r="J131" s="54">
        <f>J132+J133</f>
        <v>610.36</v>
      </c>
      <c r="K131" s="54" t="e">
        <f>K132+#REF!</f>
        <v>#REF!</v>
      </c>
      <c r="L131" s="76">
        <f>L132+L133</f>
        <v>0</v>
      </c>
      <c r="M131" s="76">
        <f>M132+M133</f>
        <v>568.70000000000005</v>
      </c>
    </row>
    <row r="132" spans="1:13" s="59" customFormat="1" ht="44.25" customHeight="1">
      <c r="A132" s="98"/>
      <c r="B132" s="42" t="s">
        <v>30</v>
      </c>
      <c r="C132" s="11" t="s">
        <v>21</v>
      </c>
      <c r="D132" s="45" t="s">
        <v>62</v>
      </c>
      <c r="E132" s="45" t="s">
        <v>89</v>
      </c>
      <c r="F132" s="52" t="s">
        <v>122</v>
      </c>
      <c r="G132" s="45" t="s">
        <v>31</v>
      </c>
      <c r="H132" s="54">
        <v>0</v>
      </c>
      <c r="I132" s="54">
        <v>0</v>
      </c>
      <c r="J132" s="54">
        <v>468.79</v>
      </c>
      <c r="K132" s="54">
        <v>658.21</v>
      </c>
      <c r="L132" s="55">
        <v>0</v>
      </c>
      <c r="M132" s="56">
        <v>427.13</v>
      </c>
    </row>
    <row r="133" spans="1:13" s="59" customFormat="1" ht="23.25" customHeight="1">
      <c r="A133" s="98"/>
      <c r="B133" s="42" t="s">
        <v>37</v>
      </c>
      <c r="C133" s="11"/>
      <c r="D133" s="45" t="s">
        <v>62</v>
      </c>
      <c r="E133" s="45" t="s">
        <v>89</v>
      </c>
      <c r="F133" s="52" t="s">
        <v>122</v>
      </c>
      <c r="G133" s="45" t="s">
        <v>38</v>
      </c>
      <c r="H133" s="54"/>
      <c r="I133" s="54"/>
      <c r="J133" s="54">
        <v>141.57</v>
      </c>
      <c r="K133" s="54"/>
      <c r="L133" s="55">
        <v>0</v>
      </c>
      <c r="M133" s="56">
        <f t="shared" ref="M132:M133" si="12">J133+L133</f>
        <v>141.57</v>
      </c>
    </row>
    <row r="134" spans="1:13" s="59" customFormat="1" ht="60.75" customHeight="1">
      <c r="A134" s="98"/>
      <c r="B134" s="42" t="s">
        <v>128</v>
      </c>
      <c r="C134" s="11"/>
      <c r="D134" s="45"/>
      <c r="E134" s="45"/>
      <c r="F134" s="52" t="s">
        <v>129</v>
      </c>
      <c r="G134" s="45" t="s">
        <v>130</v>
      </c>
      <c r="H134" s="54"/>
      <c r="I134" s="54"/>
      <c r="J134" s="54">
        <f>J135+J136+J137</f>
        <v>403.36</v>
      </c>
      <c r="K134" s="54"/>
      <c r="L134" s="76">
        <f>L135+L136+L137</f>
        <v>0</v>
      </c>
      <c r="M134" s="76">
        <f>M135+M136+M137</f>
        <v>406.06</v>
      </c>
    </row>
    <row r="135" spans="1:13" s="59" customFormat="1" ht="46.5" customHeight="1">
      <c r="A135" s="98"/>
      <c r="B135" s="42" t="s">
        <v>30</v>
      </c>
      <c r="C135" s="11"/>
      <c r="D135" s="45"/>
      <c r="E135" s="45"/>
      <c r="F135" s="52" t="s">
        <v>129</v>
      </c>
      <c r="G135" s="45" t="s">
        <v>31</v>
      </c>
      <c r="H135" s="54"/>
      <c r="I135" s="54"/>
      <c r="J135" s="54">
        <v>79.36</v>
      </c>
      <c r="K135" s="54"/>
      <c r="L135" s="55"/>
      <c r="M135" s="56">
        <v>86.74</v>
      </c>
    </row>
    <row r="136" spans="1:13" s="59" customFormat="1" ht="23.25" customHeight="1">
      <c r="A136" s="98"/>
      <c r="B136" s="42" t="s">
        <v>37</v>
      </c>
      <c r="C136" s="11"/>
      <c r="D136" s="45"/>
      <c r="E136" s="45"/>
      <c r="F136" s="52" t="s">
        <v>129</v>
      </c>
      <c r="G136" s="45" t="s">
        <v>38</v>
      </c>
      <c r="H136" s="54"/>
      <c r="I136" s="54"/>
      <c r="J136" s="54">
        <v>24</v>
      </c>
      <c r="K136" s="54"/>
      <c r="L136" s="55"/>
      <c r="M136" s="56">
        <v>19.32</v>
      </c>
    </row>
    <row r="137" spans="1:13" s="59" customFormat="1" ht="33.75" customHeight="1">
      <c r="A137" s="98"/>
      <c r="B137" s="58" t="s">
        <v>48</v>
      </c>
      <c r="C137" s="11" t="s">
        <v>21</v>
      </c>
      <c r="D137" s="11" t="s">
        <v>110</v>
      </c>
      <c r="E137" s="11" t="s">
        <v>24</v>
      </c>
      <c r="F137" s="97" t="s">
        <v>129</v>
      </c>
      <c r="G137" s="11" t="s">
        <v>49</v>
      </c>
      <c r="H137" s="54"/>
      <c r="I137" s="54"/>
      <c r="J137" s="54">
        <v>300</v>
      </c>
      <c r="K137" s="54"/>
      <c r="L137" s="55">
        <v>0</v>
      </c>
      <c r="M137" s="56">
        <f t="shared" ref="M135:M137" si="13">J137+L137</f>
        <v>300</v>
      </c>
    </row>
    <row r="138" spans="1:13" s="59" customFormat="1" ht="18" customHeight="1">
      <c r="A138" s="10"/>
      <c r="B138" s="101" t="s">
        <v>123</v>
      </c>
      <c r="C138" s="8"/>
      <c r="D138" s="63"/>
      <c r="E138" s="63"/>
      <c r="F138" s="57"/>
      <c r="G138" s="63"/>
      <c r="H138" s="53">
        <v>71.23</v>
      </c>
      <c r="I138" s="53">
        <v>0</v>
      </c>
      <c r="J138" s="53"/>
      <c r="K138" s="53"/>
      <c r="L138" s="55"/>
      <c r="M138" s="55"/>
    </row>
    <row r="139" spans="1:13" s="59" customFormat="1" ht="15.75" customHeight="1">
      <c r="A139" s="10"/>
      <c r="B139" s="106" t="s">
        <v>124</v>
      </c>
      <c r="C139" s="106"/>
      <c r="D139" s="106"/>
      <c r="E139" s="106"/>
      <c r="F139" s="106"/>
      <c r="G139" s="106"/>
      <c r="H139" s="102">
        <f>H9+H52+H81+H91+H104+H117+H138</f>
        <v>2922.4</v>
      </c>
      <c r="I139" s="53">
        <v>0</v>
      </c>
      <c r="J139" s="103">
        <f>J17+J31+J49+J63+J75+J111+J130+J71+J99</f>
        <v>6479.65</v>
      </c>
      <c r="K139" s="104" t="e">
        <f>K9+K40+K54+K81+K91+K104+K117+K125</f>
        <v>#REF!</v>
      </c>
      <c r="L139" s="65">
        <f>L117+L104+L99+L75+L71+L53+L48+L29</f>
        <v>230</v>
      </c>
      <c r="M139" s="65">
        <f>M17+M31+M49+M63+M75+M111+M130+M71+M99</f>
        <v>3709.6499999999996</v>
      </c>
    </row>
  </sheetData>
  <mergeCells count="4">
    <mergeCell ref="G5:J5"/>
    <mergeCell ref="B139:G139"/>
    <mergeCell ref="G1:M2"/>
    <mergeCell ref="A3:M3"/>
  </mergeCells>
  <pageMargins left="0.70866141732283472" right="0.70866141732283472" top="0.74803149606299213" bottom="0.74803149606299213" header="0.51181102362204722" footer="0.51181102362204722"/>
  <pageSetup scale="7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Купчегень</cp:lastModifiedBy>
  <cp:revision>0</cp:revision>
  <cp:lastPrinted>2018-04-03T03:49:25Z</cp:lastPrinted>
  <dcterms:created xsi:type="dcterms:W3CDTF">2016-12-22T08:33:48Z</dcterms:created>
  <dcterms:modified xsi:type="dcterms:W3CDTF">2018-04-03T03:49:28Z</dcterms:modified>
</cp:coreProperties>
</file>