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25" windowHeight="3735" tabRatio="601" activeTab="4"/>
  </bookViews>
  <sheets>
    <sheet name="6" sheetId="1" r:id="rId1"/>
    <sheet name="прил 5" sheetId="2" state="hidden" r:id="rId2"/>
    <sheet name="8" sheetId="3" r:id="rId3"/>
    <sheet name="прил7" sheetId="4" state="hidden" r:id="rId4"/>
    <sheet name="10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</sheets>
  <externalReferences>
    <externalReference r:id="rId14"/>
  </externalReferences>
  <definedNames>
    <definedName name="_Toc105952697" localSheetId="2">'8'!$A$3</definedName>
    <definedName name="_Toc105952697" localSheetId="3">'прил7'!$A$2</definedName>
    <definedName name="_Toc105952698" localSheetId="2">'8'!#REF!</definedName>
    <definedName name="_Toc105952698" localSheetId="3">'прил7'!#REF!</definedName>
    <definedName name="_xlnm.Print_Titles" localSheetId="0">'6'!$5:$6</definedName>
    <definedName name="_xlnm.Print_Titles" localSheetId="1">'прил 5'!$4:$5</definedName>
    <definedName name="_xlnm.Print_Area" localSheetId="4">'10'!$A$1:$R$201</definedName>
    <definedName name="_xlnm.Print_Area" localSheetId="0">'6'!$A$1:$H$58</definedName>
    <definedName name="_xlnm.Print_Area" localSheetId="2">'8'!$A$1:$H$39</definedName>
    <definedName name="_xlnm.Print_Area" localSheetId="7">'lkz hf,kj'!$A$1:$M$91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<sst xmlns="http://schemas.openxmlformats.org/spreadsheetml/2006/main" count="3513" uniqueCount="452">
  <si>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</si>
  <si>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</si>
  <si>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</si>
  <si>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</si>
  <si>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</si>
  <si>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</si>
  <si>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</si>
  <si>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</si>
  <si>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</si>
  <si>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</si>
  <si>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</si>
  <si>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</si>
  <si>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</si>
  <si>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</si>
  <si>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</si>
  <si>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</si>
  <si>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</si>
  <si>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</si>
  <si>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</si>
  <si>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</si>
  <si>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</si>
  <si>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</si>
  <si>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</si>
  <si>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</si>
  <si>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</si>
  <si>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</si>
  <si>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</si>
  <si>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</si>
  <si>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</si>
  <si>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</si>
  <si>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</si>
  <si>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</si>
  <si>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</si>
  <si>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</si>
  <si>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</si>
  <si>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</si>
  <si>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</si>
  <si>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</si>
  <si>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</si>
  <si>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</si>
  <si>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</si>
  <si>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</si>
  <si>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</si>
  <si>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</si>
  <si>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</si>
  <si>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</si>
  <si>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</si>
  <si>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</si>
  <si>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</si>
  <si>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</si>
  <si>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</si>
  <si>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</si>
  <si>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</si>
  <si>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</si>
  <si>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</si>
  <si>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</si>
  <si>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</si>
  <si>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</si>
  <si>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</si>
  <si>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</si>
  <si>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</si>
  <si>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</si>
  <si>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</si>
  <si>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</si>
  <si>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</si>
  <si>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</si>
  <si>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</si>
  <si>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</si>
  <si>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</si>
  <si>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</si>
  <si>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</si>
  <si>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</si>
  <si>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</si>
  <si>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</si>
  <si>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</si>
  <si>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</si>
  <si>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</si>
  <si>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</si>
  <si>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</si>
  <si>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</si>
  <si>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</si>
  <si>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</si>
  <si>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</si>
  <si>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</si>
  <si>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</si>
  <si>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</si>
  <si>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</si>
  <si>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</si>
  <si>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</si>
  <si>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</si>
  <si>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</si>
  <si>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</si>
  <si>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</si>
  <si>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</si>
  <si>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</si>
  <si>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</si>
  <si>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</si>
  <si>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</si>
  <si>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</si>
  <si>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</si>
  <si>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</si>
  <si>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</si>
  <si>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</si>
  <si>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</si>
  <si>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</si>
  <si>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</si>
  <si>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</si>
  <si>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</si>
  <si>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</si>
  <si>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</si>
  <si>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</si>
  <si>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</si>
  <si>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</si>
  <si>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</si>
  <si>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</si>
  <si>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</si>
  <si>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</si>
  <si>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</si>
  <si>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</si>
  <si>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</si>
  <si>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</si>
  <si>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</si>
  <si>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</si>
  <si>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</si>
  <si>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</si>
  <si>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</si>
  <si>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</si>
  <si>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</si>
  <si>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</si>
  <si>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</si>
  <si>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</si>
  <si>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</si>
  <si>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</si>
  <si>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</si>
  <si>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</si>
  <si>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</si>
  <si>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</si>
  <si>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</si>
  <si>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</si>
  <si>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</si>
  <si>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</si>
  <si>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</si>
  <si>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</si>
  <si>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</si>
  <si>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</si>
  <si>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</si>
  <si>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</si>
  <si>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</si>
  <si>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</si>
  <si>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</si>
  <si>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</si>
  <si>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</si>
  <si>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</si>
  <si>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</si>
  <si>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</si>
  <si>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</si>
  <si>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</si>
  <si>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</si>
  <si>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</si>
  <si>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</si>
  <si>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</si>
  <si>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</si>
  <si>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</si>
  <si>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</si>
  <si>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</si>
  <si>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</si>
  <si>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</si>
  <si>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</si>
  <si>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</si>
  <si>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</si>
  <si>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</si>
  <si>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</si>
  <si>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</si>
  <si>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</si>
  <si>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</si>
  <si>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</si>
  <si>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</si>
  <si>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</si>
  <si>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</si>
  <si>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</si>
  <si>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</si>
  <si>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</si>
  <si>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</si>
  <si>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</si>
  <si>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</si>
  <si>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</si>
  <si>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</si>
  <si>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</si>
  <si>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</si>
  <si>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</si>
  <si>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</si>
  <si>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</si>
  <si>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</si>
  <si>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</si>
  <si>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</si>
  <si>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</si>
  <si>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</si>
  <si>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</si>
  <si>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</si>
  <si>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</si>
  <si>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</si>
  <si>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</si>
  <si>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</si>
  <si>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</si>
  <si>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</si>
  <si>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</si>
  <si>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</si>
  <si>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</si>
  <si>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</si>
  <si>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</si>
  <si>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</si>
  <si>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</si>
  <si>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</si>
  <si>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</si>
  <si>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</si>
  <si>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</si>
  <si>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</si>
  <si>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</si>
  <si>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</si>
  <si>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</si>
  <si>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</si>
  <si>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</si>
  <si>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</si>
  <si>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</si>
  <si>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</si>
  <si>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</si>
  <si>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</si>
  <si>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</si>
  <si>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</si>
  <si>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</si>
  <si>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</si>
  <si>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</si>
  <si>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</si>
  <si>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</si>
  <si>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</si>
  <si>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</si>
  <si>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</si>
  <si>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</si>
  <si>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</si>
  <si>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</si>
  <si>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</si>
  <si>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</si>
  <si>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</si>
  <si>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</si>
  <si>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</si>
  <si>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</si>
  <si>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</si>
  <si>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</si>
  <si>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</si>
  <si>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</si>
  <si>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</si>
  <si>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</si>
  <si>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</si>
  <si>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</si>
  <si>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</si>
  <si>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</si>
  <si>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</si>
  <si>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</si>
  <si>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</si>
  <si>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</si>
  <si>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</si>
  <si>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</si>
  <si>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</si>
  <si>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</si>
  <si>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</si>
  <si>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</si>
  <si>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</si>
  <si>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</si>
  <si>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</si>
  <si>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</si>
  <si>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</si>
  <si>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</si>
  <si>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</si>
  <si>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</si>
  <si>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</si>
  <si>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</si>
  <si>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</si>
  <si>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</si>
  <si>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</si>
  <si>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</si>
  <si>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</si>
  <si>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</si>
  <si>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</si>
  <si>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</si>
  <si>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</si>
  <si>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</si>
  <si>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</si>
  <si>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</si>
  <si>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</si>
  <si>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</si>
  <si>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</si>
  <si>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</si>
  <si>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</si>
  <si>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</si>
  <si>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</si>
  <si>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</si>
  <si>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</si>
  <si>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</si>
  <si>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</si>
  <si>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</si>
  <si>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</si>
  <si>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</si>
  <si>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</si>
  <si>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</si>
  <si>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</si>
  <si>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</si>
  <si>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</si>
  <si>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</si>
  <si>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</si>
  <si>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</si>
  <si>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</si>
  <si>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</si>
  <si>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</si>
  <si>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</si>
  <si>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</si>
  <si>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</si>
  <si>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</si>
  <si>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</si>
  <si>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</si>
  <si>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</si>
  <si>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</si>
  <si>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</si>
  <si>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</si>
  <si>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</si>
  <si>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</si>
  <si>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</si>
  <si>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</si>
  <si>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</si>
  <si>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</si>
  <si>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</si>
  <si>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</si>
  <si>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</si>
  <si>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</si>
  <si>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</si>
  <si>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</si>
  <si>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</si>
  <si>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</si>
  <si>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</si>
  <si>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</si>
  <si>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</si>
  <si>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</si>
  <si>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</si>
  <si>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</si>
  <si>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</si>
  <si>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</si>
  <si>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</si>
  <si>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</si>
  <si>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</si>
  <si>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</si>
  <si>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</si>
  <si>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</si>
  <si>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</si>
  <si>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</si>
  <si>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</si>
  <si>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</si>
  <si>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</si>
  <si>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</si>
  <si>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</si>
  <si>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</si>
  <si>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</si>
  <si>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</si>
  <si>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</si>
  <si>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</si>
  <si>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</si>
  <si>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</si>
  <si>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</si>
  <si>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</si>
  <si>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</si>
  <si>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</si>
  <si>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</si>
  <si>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</si>
  <si>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</si>
  <si>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</si>
  <si>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</si>
  <si>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</si>
  <si>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</si>
  <si>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</si>
  <si>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</si>
  <si>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</si>
  <si>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</si>
  <si>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</si>
  <si>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</si>
  <si>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</si>
  <si>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</si>
  <si>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</si>
  <si>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</si>
  <si>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</si>
  <si>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</si>
  <si>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</si>
  <si>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</si>
  <si>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</si>
  <si>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</si>
  <si>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</si>
  <si>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</si>
  <si>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</si>
  <si>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</si>
  <si>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</si>
  <si>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1 06 06033 10 0000 110</t>
  </si>
  <si>
    <t>1 06 06043 10 0000 110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</si>
  <si>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</si>
  <si>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</si>
  <si>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ЗЕМЕЛЬНЫЙ НАЛОГ</t>
  </si>
  <si>
    <t>Сумма на 2019 год</t>
  </si>
  <si>
    <t>9999999999</t>
  </si>
  <si>
    <t>2 02 15001 10 0000 151</t>
  </si>
  <si>
    <t>2 02 15000 00 0000 151</t>
  </si>
  <si>
    <t>2 02 35118 10 0000 151</t>
  </si>
  <si>
    <t>2 02 30000 00 0000 151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</si>
  <si>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</si>
  <si>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</si>
  <si>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 на 2019 год</t>
  </si>
  <si>
    <t>Сумма с учётом изменений на 2019 год</t>
  </si>
  <si>
    <t>Сумма на 2020 год</t>
  </si>
  <si>
    <t>Изменения (+,-)</t>
  </si>
  <si>
    <t>Утвержденная сумма</t>
  </si>
  <si>
    <t>0130300001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</si>
  <si>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</si>
  <si>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1 1 105025 10 0000 120</t>
  </si>
  <si>
    <t>0130300002</t>
  </si>
  <si>
    <t>Администрация Каракольского сельского поселения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</si>
  <si>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Каракольское сельское поселение</t>
    </r>
  </si>
  <si>
    <t>6</t>
  </si>
  <si>
    <t>Ведомственная структура расходов бюджета муниципального образования Каракольское сельское поселение на плановый период  2019- 2020 годы</t>
  </si>
  <si>
    <t>Развитие физической культуры, спорта в рамках подпрограммы "Развитие социально-культурной сферы   муниципального образования Каракольское сельское поселение на 2015-2018 гг."</t>
  </si>
  <si>
    <t>Объём поступлений доходов по основным источникам в бюджет муниципального образования Каракольское сельское поселение  на плановый период 2019-2020 годов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</si>
  <si>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на плановый период 2019-2020 годы</t>
  </si>
  <si>
    <t>2 02 40000 00 0000 151</t>
  </si>
  <si>
    <t>Национальная безопасность и правоохранительная деятельность</t>
  </si>
  <si>
    <t>Обеспечение пожарной безопасности в рамках подпрограммы "Устоичивое развитие систем жизни обеспечения Каракольского сельского поселения на 2015-2018гг."Комплексное развитие территории Каркакольского сельского поселения на 2015-2018гг."</t>
  </si>
  <si>
    <t>10</t>
  </si>
  <si>
    <t>Муниципальная программа "Комплексное развитие территории Каракольского сельского поселения на 2019-2024 гг."</t>
  </si>
  <si>
    <t>Подпрограмма "Развитие социально-культурной сферы  в муниципальном образовании"Каракольское сельское поселение" на 2018-2024 гг."</t>
  </si>
  <si>
    <t>Подпрограмма "Развитие социально-культурной сферы  в муниципальном образовании Каракольское сельское поселение" на 2019-2024 гг."</t>
  </si>
  <si>
    <t>Обеспечение пожарной безопасности</t>
  </si>
  <si>
    <t>Муниципальная программа "Комплексное развитие территории Каракольского сельского поселения на 2019-2021 гг."</t>
  </si>
  <si>
    <t>" Обеспечение деятельности Администрации МО Каракольское сельское поселение на 2019-2021 гг.</t>
  </si>
  <si>
    <t>Муниципальная программа "Комплексное развитие территории Каракольское сельского поселения на 2019-2021 гг."</t>
  </si>
  <si>
    <t>Подпрограмма «Развитие экономического и налогового потенциала Каракольское сельского поселения на 2019-2021 г.г.»</t>
  </si>
  <si>
    <t>Подпрограмма "Развитие систем жизнеобеспечения на 2019-2021 гг.</t>
  </si>
  <si>
    <t>"Благоустройство на 2019-2021 гг."Развитие систем жизнеобеспечения на 2019-2021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</si>
  <si>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 Каракольское сельское поселение на 2019-2021 гг.</t>
  </si>
  <si>
    <t>Мероприятия в области  развития культуры в рамках подпрограммы Развитие социально-культурной сферы" в муниципальном образовании Каракольское сельское поселение на 2019-2021 гг.</t>
  </si>
  <si>
    <t>Подпрограмма "Развитие социально-культурной сферы  в муниципальном образовании Каракольское сельское поселение на 2019-2021 гг."</t>
  </si>
  <si>
    <t>Развитие физической культуры, спорта в рамках подпрограммы "Развитие социально-культурной сферы   муниципального образования Каракольскоесельское поселение на 2019-2021 гг."</t>
  </si>
  <si>
    <t>Развитие физической культуры, спорта в рамках подпрограммы "Развитие социально-культурной сферы   муниципального образования Каракольское сельское поселение на 2019-2021 гг."</t>
  </si>
  <si>
    <t>Доплата к пенсиям муниципальных служащих</t>
  </si>
  <si>
    <t>9900082100</t>
  </si>
  <si>
    <t>312</t>
  </si>
  <si>
    <t>Доплаты к пенсиям муниципальных служащих</t>
  </si>
  <si>
    <t xml:space="preserve">Приложение № 10  к решению сессии сельского
Совета  депутатов №34/1 от 27.12.2017 г                                                                                                                                        «О бюджете муниципального образования Каракольское
сельское  поселение на 2018 г. и плановый период 2019-2020гг». </t>
  </si>
  <si>
    <t>Приложение № 6  к решению сессии сельского
Совета  депутатов №34/1 от 27.12.2017 г                                                                                                                                        «О бюджете муниципального образования Каракольское
сельское  поселение на 2018 г. и плановый период 2019-2020гг».</t>
  </si>
  <si>
    <t>Приложение № 8  к решению сессии сельского
Совета  депутатов №34/1 от 27.12.2017 г                                                                                                                                        «О бюджете муниципального образования Каракольское
сельское  поселение на 2018 г. и плановый период 2019-2020гг».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</si>
</sst>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8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8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1" borderId="0" xfId="0" applyFont="1" applyFill="1" applyAlignment="1">
      <alignment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wrapText="1"/>
      <protection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8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8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49" fontId="8" fillId="0" borderId="13" xfId="0" applyNumberFormat="1" applyFont="1" applyBorder="1" applyAlignment="1">
      <alignment horizontal="center" vertical="distributed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9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62"/>
  <sheetViews>
    <sheetView view="pageBreakPreview" zoomScaleSheetLayoutView="100" zoomScalePageLayoutView="0" workbookViewId="0" topLeftCell="A49">
      <selection activeCell="E2" sqref="E2:H2"/>
    </sheetView>
  </sheetViews>
  <sheetFormatPr defaultColWidth="9.00390625" defaultRowHeight="12.75"/>
  <cols>
    <col min="2" max="2" width="21.375" style="3" customWidth="1"/>
    <col min="3" max="3" width="62.125" style="3" customWidth="1"/>
    <col min="4" max="4" width="13.75390625" style="3" hidden="1" customWidth="1"/>
    <col min="5" max="5" width="10.875" style="3" customWidth="1"/>
    <col min="6" max="6" width="12.25390625" style="3" customWidth="1"/>
    <col min="7" max="7" width="15.75390625" style="0" hidden="1" customWidth="1"/>
    <col min="8" max="8" width="11.625" style="0" customWidth="1"/>
  </cols>
  <sheetData>
    <row r="1" spans="5:8" ht="12.75">
      <c r="E1" s="273"/>
      <c r="F1" s="273"/>
      <c r="G1" s="273"/>
      <c r="H1" s="273"/>
    </row>
    <row r="2" spans="2:8" s="5" customFormat="1" ht="92.25" customHeight="1">
      <c r="B2" s="4"/>
      <c r="C2" s="4"/>
      <c r="D2" s="248"/>
      <c r="E2" s="271" t="s">
        <v>450</v>
      </c>
      <c r="F2" s="272"/>
      <c r="G2" s="272"/>
      <c r="H2" s="272"/>
    </row>
    <row r="3" spans="1:9" s="5" customFormat="1" ht="51" customHeight="1">
      <c r="A3" s="270" t="s">
        <v>424</v>
      </c>
      <c r="B3" s="270"/>
      <c r="C3" s="270"/>
      <c r="D3" s="270"/>
      <c r="E3" s="270"/>
      <c r="F3" s="270"/>
      <c r="G3" s="270"/>
      <c r="H3" s="270"/>
      <c r="I3" s="92"/>
    </row>
    <row r="4" spans="2:8" s="5" customFormat="1" ht="12.75">
      <c r="B4" s="112"/>
      <c r="C4" s="112"/>
      <c r="D4" s="112"/>
      <c r="E4" s="112"/>
      <c r="F4" s="77"/>
      <c r="G4" s="77"/>
      <c r="H4" s="77" t="s">
        <v>7</v>
      </c>
    </row>
    <row r="5" spans="1:8" s="5" customFormat="1" ht="54" customHeight="1">
      <c r="A5" s="16" t="s">
        <v>110</v>
      </c>
      <c r="B5" s="16" t="s">
        <v>5</v>
      </c>
      <c r="C5" s="16" t="s">
        <v>6</v>
      </c>
      <c r="D5" s="16" t="s">
        <v>410</v>
      </c>
      <c r="E5" s="16" t="s">
        <v>94</v>
      </c>
      <c r="F5" s="16" t="s">
        <v>411</v>
      </c>
      <c r="G5" s="65" t="s">
        <v>94</v>
      </c>
      <c r="H5" s="16" t="s">
        <v>412</v>
      </c>
    </row>
    <row r="6" spans="1:8" s="5" customFormat="1" ht="12.75">
      <c r="A6" s="57"/>
      <c r="B6" s="16">
        <v>1</v>
      </c>
      <c r="C6" s="16">
        <v>2</v>
      </c>
      <c r="D6" s="246">
        <v>3</v>
      </c>
      <c r="E6" s="246">
        <v>4</v>
      </c>
      <c r="F6" s="16">
        <v>5</v>
      </c>
      <c r="G6" s="50">
        <v>4</v>
      </c>
      <c r="H6" s="50">
        <v>6</v>
      </c>
    </row>
    <row r="7" spans="1:8" s="5" customFormat="1" ht="12.75">
      <c r="A7" s="105" t="s">
        <v>43</v>
      </c>
      <c r="B7" s="50" t="s">
        <v>137</v>
      </c>
      <c r="C7" s="113" t="s">
        <v>145</v>
      </c>
      <c r="D7" s="53">
        <f>D9+D18+D21+D26+D29</f>
        <v>416.71</v>
      </c>
      <c r="E7" s="53">
        <f>F7-D7</f>
        <v>69.29000000000002</v>
      </c>
      <c r="F7" s="114">
        <f>F9+F18+F21+F26+F29</f>
        <v>486</v>
      </c>
      <c r="G7" s="114">
        <f>G8+G28</f>
        <v>80.89999999999998</v>
      </c>
      <c r="H7" s="114">
        <f>H8+H28</f>
        <v>566.9</v>
      </c>
    </row>
    <row r="8" spans="1:8" s="5" customFormat="1" ht="12.75" hidden="1">
      <c r="A8" s="115"/>
      <c r="B8" s="116"/>
      <c r="C8" s="46" t="s">
        <v>146</v>
      </c>
      <c r="D8" s="52"/>
      <c r="E8" s="53">
        <f aca="true" t="shared" si="0" ref="E8:E56">F8-D8</f>
        <v>379</v>
      </c>
      <c r="F8" s="52">
        <f>F9+F18+F21+F26+F13</f>
        <v>379</v>
      </c>
      <c r="G8" s="52">
        <f>G9+G18+G21+G26</f>
        <v>65.89999999999998</v>
      </c>
      <c r="H8" s="52">
        <f>H9+H18+H21+H26+H13</f>
        <v>444.9</v>
      </c>
    </row>
    <row r="9" spans="1:8" s="5" customFormat="1" ht="12.75">
      <c r="A9" s="105" t="s">
        <v>43</v>
      </c>
      <c r="B9" s="16" t="s">
        <v>1</v>
      </c>
      <c r="C9" s="46" t="s">
        <v>147</v>
      </c>
      <c r="D9" s="52">
        <f>D10</f>
        <v>58</v>
      </c>
      <c r="E9" s="53">
        <f t="shared" si="0"/>
        <v>-5</v>
      </c>
      <c r="F9" s="52">
        <f>F10</f>
        <v>53</v>
      </c>
      <c r="G9" s="52">
        <f>G10</f>
        <v>0</v>
      </c>
      <c r="H9" s="52">
        <f>H10</f>
        <v>53</v>
      </c>
    </row>
    <row r="10" spans="1:8" s="5" customFormat="1" ht="12.75">
      <c r="A10" s="91" t="s">
        <v>43</v>
      </c>
      <c r="B10" s="39" t="s">
        <v>81</v>
      </c>
      <c r="C10" s="47" t="s">
        <v>3</v>
      </c>
      <c r="D10" s="26">
        <f>D11+D12</f>
        <v>58</v>
      </c>
      <c r="E10" s="54">
        <f t="shared" si="0"/>
        <v>-5</v>
      </c>
      <c r="F10" s="26">
        <f>F11+F12</f>
        <v>53</v>
      </c>
      <c r="G10" s="26">
        <f>SUM(G11:G12)</f>
        <v>0</v>
      </c>
      <c r="H10" s="26">
        <f>SUM(H11:H12)</f>
        <v>53</v>
      </c>
    </row>
    <row r="11" spans="1:8" s="5" customFormat="1" ht="51">
      <c r="A11" s="91" t="s">
        <v>103</v>
      </c>
      <c r="B11" s="39" t="s">
        <v>159</v>
      </c>
      <c r="C11" s="47" t="s">
        <v>162</v>
      </c>
      <c r="D11" s="26">
        <v>57</v>
      </c>
      <c r="E11" s="54">
        <f t="shared" si="0"/>
        <v>-5</v>
      </c>
      <c r="F11" s="26">
        <v>52</v>
      </c>
      <c r="G11" s="54">
        <f aca="true" t="shared" si="1" ref="G11:G38">H11-F11</f>
        <v>0</v>
      </c>
      <c r="H11" s="26">
        <v>52</v>
      </c>
    </row>
    <row r="12" spans="1:8" s="5" customFormat="1" ht="76.5">
      <c r="A12" s="91" t="s">
        <v>103</v>
      </c>
      <c r="B12" s="39" t="s">
        <v>161</v>
      </c>
      <c r="C12" s="47" t="s">
        <v>163</v>
      </c>
      <c r="D12" s="26">
        <v>1</v>
      </c>
      <c r="E12" s="54">
        <f t="shared" si="0"/>
        <v>0</v>
      </c>
      <c r="F12" s="26">
        <v>1</v>
      </c>
      <c r="G12" s="54">
        <f t="shared" si="1"/>
        <v>0</v>
      </c>
      <c r="H12" s="26">
        <v>1</v>
      </c>
    </row>
    <row r="13" spans="1:8" s="5" customFormat="1" ht="25.5" hidden="1">
      <c r="A13" s="105" t="s">
        <v>43</v>
      </c>
      <c r="B13" s="16" t="s">
        <v>186</v>
      </c>
      <c r="C13" s="46" t="s">
        <v>187</v>
      </c>
      <c r="D13" s="52"/>
      <c r="E13" s="53">
        <f t="shared" si="0"/>
        <v>0</v>
      </c>
      <c r="F13" s="52">
        <f>F14+F15+F16+F17</f>
        <v>0</v>
      </c>
      <c r="G13" s="54">
        <f t="shared" si="1"/>
        <v>0</v>
      </c>
      <c r="H13" s="52">
        <f>H14+H15+H16+H17</f>
        <v>0</v>
      </c>
    </row>
    <row r="14" spans="1:8" s="5" customFormat="1" ht="25.5" hidden="1">
      <c r="A14" s="91" t="s">
        <v>247</v>
      </c>
      <c r="B14" s="39" t="s">
        <v>185</v>
      </c>
      <c r="C14" s="47" t="s">
        <v>190</v>
      </c>
      <c r="D14" s="26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1" t="s">
        <v>247</v>
      </c>
      <c r="B15" s="39" t="s">
        <v>184</v>
      </c>
      <c r="C15" s="47" t="s">
        <v>188</v>
      </c>
      <c r="D15" s="26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1" t="s">
        <v>247</v>
      </c>
      <c r="B16" s="39" t="s">
        <v>183</v>
      </c>
      <c r="C16" s="47" t="s">
        <v>189</v>
      </c>
      <c r="D16" s="26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5" customFormat="1" ht="38.25" hidden="1">
      <c r="A17" s="91" t="s">
        <v>247</v>
      </c>
      <c r="B17" s="39" t="s">
        <v>182</v>
      </c>
      <c r="C17" s="47" t="s">
        <v>191</v>
      </c>
      <c r="D17" s="26"/>
      <c r="E17" s="53">
        <f t="shared" si="0"/>
        <v>0</v>
      </c>
      <c r="F17" s="26">
        <v>0</v>
      </c>
      <c r="G17" s="54">
        <f t="shared" si="1"/>
        <v>0</v>
      </c>
      <c r="H17" s="26">
        <v>0</v>
      </c>
    </row>
    <row r="18" spans="1:8" s="14" customFormat="1" ht="12.75">
      <c r="A18" s="105" t="s">
        <v>43</v>
      </c>
      <c r="B18" s="16" t="s">
        <v>29</v>
      </c>
      <c r="C18" s="46" t="s">
        <v>30</v>
      </c>
      <c r="D18" s="52">
        <f>D20</f>
        <v>96</v>
      </c>
      <c r="E18" s="53">
        <f t="shared" si="0"/>
        <v>-7</v>
      </c>
      <c r="F18" s="52">
        <f>+F20</f>
        <v>89</v>
      </c>
      <c r="G18" s="53">
        <f t="shared" si="1"/>
        <v>1</v>
      </c>
      <c r="H18" s="52">
        <f>+H20</f>
        <v>90</v>
      </c>
    </row>
    <row r="19" spans="1:8" s="14" customFormat="1" ht="21" customHeight="1" hidden="1">
      <c r="A19" s="91" t="s">
        <v>103</v>
      </c>
      <c r="B19" s="39" t="s">
        <v>148</v>
      </c>
      <c r="C19" s="47" t="s">
        <v>149</v>
      </c>
      <c r="D19" s="26"/>
      <c r="E19" s="53">
        <f t="shared" si="0"/>
        <v>0</v>
      </c>
      <c r="F19" s="52"/>
      <c r="G19" s="53">
        <f t="shared" si="1"/>
        <v>0</v>
      </c>
      <c r="H19" s="52"/>
    </row>
    <row r="20" spans="1:8" s="5" customFormat="1" ht="12.75">
      <c r="A20" s="91" t="s">
        <v>103</v>
      </c>
      <c r="B20" s="39" t="s">
        <v>82</v>
      </c>
      <c r="C20" s="47" t="s">
        <v>31</v>
      </c>
      <c r="D20" s="26">
        <v>96</v>
      </c>
      <c r="E20" s="54">
        <f t="shared" si="0"/>
        <v>-7</v>
      </c>
      <c r="F20" s="26">
        <v>89</v>
      </c>
      <c r="G20" s="54">
        <f t="shared" si="1"/>
        <v>1</v>
      </c>
      <c r="H20" s="26">
        <v>90</v>
      </c>
    </row>
    <row r="21" spans="1:8" s="14" customFormat="1" ht="12.75">
      <c r="A21" s="105" t="s">
        <v>43</v>
      </c>
      <c r="B21" s="16" t="s">
        <v>32</v>
      </c>
      <c r="C21" s="46" t="s">
        <v>150</v>
      </c>
      <c r="D21" s="52">
        <f>D22+D23</f>
        <v>220.70999999999998</v>
      </c>
      <c r="E21" s="53">
        <f t="shared" si="0"/>
        <v>1.2900000000000205</v>
      </c>
      <c r="F21" s="52">
        <f>F22+F23</f>
        <v>222</v>
      </c>
      <c r="G21" s="53">
        <f t="shared" si="1"/>
        <v>64.89999999999998</v>
      </c>
      <c r="H21" s="52">
        <f>H22+H23</f>
        <v>286.9</v>
      </c>
    </row>
    <row r="22" spans="1:8" s="5" customFormat="1" ht="27.75" customHeight="1">
      <c r="A22" s="91" t="s">
        <v>103</v>
      </c>
      <c r="B22" s="39" t="s">
        <v>83</v>
      </c>
      <c r="C22" s="47" t="s">
        <v>106</v>
      </c>
      <c r="D22" s="26">
        <v>90.71</v>
      </c>
      <c r="E22" s="54">
        <f t="shared" si="0"/>
        <v>-3.7099999999999937</v>
      </c>
      <c r="F22" s="26">
        <v>87</v>
      </c>
      <c r="G22" s="54">
        <f t="shared" si="1"/>
        <v>4</v>
      </c>
      <c r="H22" s="26">
        <v>91</v>
      </c>
    </row>
    <row r="23" spans="1:8" s="5" customFormat="1" ht="12.75">
      <c r="A23" s="91" t="s">
        <v>43</v>
      </c>
      <c r="B23" s="39" t="s">
        <v>34</v>
      </c>
      <c r="C23" s="47" t="s">
        <v>401</v>
      </c>
      <c r="D23" s="26">
        <f>D24+D25</f>
        <v>130</v>
      </c>
      <c r="E23" s="54">
        <f t="shared" si="0"/>
        <v>5</v>
      </c>
      <c r="F23" s="48">
        <f>F24+F25</f>
        <v>135</v>
      </c>
      <c r="G23" s="54">
        <f t="shared" si="1"/>
        <v>60.900000000000006</v>
      </c>
      <c r="H23" s="48">
        <f>H24+H25</f>
        <v>195.9</v>
      </c>
    </row>
    <row r="24" spans="1:8" s="5" customFormat="1" ht="25.5">
      <c r="A24" s="91" t="s">
        <v>103</v>
      </c>
      <c r="B24" s="39" t="s">
        <v>397</v>
      </c>
      <c r="C24" s="47" t="s">
        <v>408</v>
      </c>
      <c r="D24" s="26">
        <v>75</v>
      </c>
      <c r="E24" s="54">
        <f t="shared" si="0"/>
        <v>5</v>
      </c>
      <c r="F24" s="48">
        <v>80</v>
      </c>
      <c r="G24" s="54">
        <f t="shared" si="1"/>
        <v>-12.599999999999994</v>
      </c>
      <c r="H24" s="48">
        <v>67.4</v>
      </c>
    </row>
    <row r="25" spans="1:10" s="5" customFormat="1" ht="25.5">
      <c r="A25" s="91" t="s">
        <v>103</v>
      </c>
      <c r="B25" s="39" t="s">
        <v>398</v>
      </c>
      <c r="C25" s="47" t="s">
        <v>409</v>
      </c>
      <c r="D25" s="26">
        <v>55</v>
      </c>
      <c r="E25" s="54">
        <f t="shared" si="0"/>
        <v>0</v>
      </c>
      <c r="F25" s="26">
        <v>55</v>
      </c>
      <c r="G25" s="54">
        <f t="shared" si="1"/>
        <v>73.5</v>
      </c>
      <c r="H25" s="26">
        <v>128.5</v>
      </c>
      <c r="I25" s="242"/>
      <c r="J25" s="242"/>
    </row>
    <row r="26" spans="1:8" s="14" customFormat="1" ht="12.75">
      <c r="A26" s="105" t="s">
        <v>43</v>
      </c>
      <c r="B26" s="16" t="s">
        <v>97</v>
      </c>
      <c r="C26" s="46" t="s">
        <v>98</v>
      </c>
      <c r="D26" s="52">
        <f>D27</f>
        <v>10</v>
      </c>
      <c r="E26" s="53">
        <f t="shared" si="0"/>
        <v>5</v>
      </c>
      <c r="F26" s="117">
        <f>F27</f>
        <v>15</v>
      </c>
      <c r="G26" s="53">
        <f t="shared" si="1"/>
        <v>0</v>
      </c>
      <c r="H26" s="117">
        <f>H27</f>
        <v>15</v>
      </c>
    </row>
    <row r="27" spans="1:8" s="5" customFormat="1" ht="51">
      <c r="A27" s="91" t="s">
        <v>80</v>
      </c>
      <c r="B27" s="39" t="s">
        <v>99</v>
      </c>
      <c r="C27" s="47" t="s">
        <v>73</v>
      </c>
      <c r="D27" s="26">
        <v>10</v>
      </c>
      <c r="E27" s="54">
        <f t="shared" si="0"/>
        <v>5</v>
      </c>
      <c r="F27" s="48">
        <v>15</v>
      </c>
      <c r="G27" s="54">
        <f t="shared" si="1"/>
        <v>0</v>
      </c>
      <c r="H27" s="48">
        <v>15</v>
      </c>
    </row>
    <row r="28" spans="1:8" s="5" customFormat="1" ht="12.75" hidden="1">
      <c r="A28" s="91"/>
      <c r="B28" s="39"/>
      <c r="C28" s="46" t="s">
        <v>74</v>
      </c>
      <c r="D28" s="52"/>
      <c r="E28" s="53">
        <f t="shared" si="0"/>
        <v>107</v>
      </c>
      <c r="F28" s="58">
        <f>F29+F33+F35</f>
        <v>107</v>
      </c>
      <c r="G28" s="53">
        <f t="shared" si="1"/>
        <v>15</v>
      </c>
      <c r="H28" s="58">
        <f>H29+H33+H35</f>
        <v>122</v>
      </c>
    </row>
    <row r="29" spans="1:8" s="5" customFormat="1" ht="25.5">
      <c r="A29" s="105" t="s">
        <v>43</v>
      </c>
      <c r="B29" s="16" t="s">
        <v>104</v>
      </c>
      <c r="C29" s="46" t="s">
        <v>123</v>
      </c>
      <c r="D29" s="52">
        <f>D30</f>
        <v>32</v>
      </c>
      <c r="E29" s="53">
        <f t="shared" si="0"/>
        <v>75</v>
      </c>
      <c r="F29" s="58">
        <f>F30+F37</f>
        <v>107</v>
      </c>
      <c r="G29" s="53">
        <f t="shared" si="1"/>
        <v>15</v>
      </c>
      <c r="H29" s="58">
        <f>H30+H37</f>
        <v>122</v>
      </c>
    </row>
    <row r="30" spans="1:8" s="5" customFormat="1" ht="63.75">
      <c r="A30" s="91" t="s">
        <v>43</v>
      </c>
      <c r="B30" s="39" t="s">
        <v>85</v>
      </c>
      <c r="C30" s="47" t="s">
        <v>107</v>
      </c>
      <c r="D30" s="26">
        <v>32</v>
      </c>
      <c r="E30" s="54">
        <f t="shared" si="0"/>
        <v>0</v>
      </c>
      <c r="F30" s="51">
        <v>32</v>
      </c>
      <c r="G30" s="53">
        <f t="shared" si="1"/>
        <v>10</v>
      </c>
      <c r="H30" s="51">
        <v>42</v>
      </c>
    </row>
    <row r="31" spans="1:8" s="5" customFormat="1" ht="63" customHeight="1" hidden="1">
      <c r="A31" s="91" t="s">
        <v>79</v>
      </c>
      <c r="B31" s="39" t="s">
        <v>151</v>
      </c>
      <c r="C31" s="47" t="s">
        <v>108</v>
      </c>
      <c r="D31" s="26"/>
      <c r="E31" s="54">
        <f t="shared" si="0"/>
        <v>0</v>
      </c>
      <c r="F31" s="51">
        <v>0</v>
      </c>
      <c r="G31" s="53">
        <f t="shared" si="1"/>
        <v>0</v>
      </c>
      <c r="H31" s="48">
        <v>0</v>
      </c>
    </row>
    <row r="32" spans="1:8" s="5" customFormat="1" ht="51" hidden="1">
      <c r="A32" s="91"/>
      <c r="B32" s="39" t="s">
        <v>40</v>
      </c>
      <c r="C32" s="47" t="s">
        <v>39</v>
      </c>
      <c r="D32" s="26"/>
      <c r="E32" s="54">
        <f t="shared" si="0"/>
        <v>0</v>
      </c>
      <c r="F32" s="39"/>
      <c r="G32" s="53">
        <f t="shared" si="1"/>
        <v>0</v>
      </c>
      <c r="H32" s="39"/>
    </row>
    <row r="33" spans="1:8" s="5" customFormat="1" ht="19.5" customHeight="1" hidden="1">
      <c r="A33" s="105" t="s">
        <v>43</v>
      </c>
      <c r="B33" s="16" t="s">
        <v>121</v>
      </c>
      <c r="C33" s="46" t="s">
        <v>122</v>
      </c>
      <c r="D33" s="52"/>
      <c r="E33" s="54">
        <f t="shared" si="0"/>
        <v>0</v>
      </c>
      <c r="F33" s="52">
        <f>F34</f>
        <v>0</v>
      </c>
      <c r="G33" s="53">
        <f t="shared" si="1"/>
        <v>0</v>
      </c>
      <c r="H33" s="52">
        <f>H34</f>
        <v>0</v>
      </c>
    </row>
    <row r="34" spans="1:8" s="5" customFormat="1" ht="38.25" hidden="1">
      <c r="A34" s="91" t="s">
        <v>80</v>
      </c>
      <c r="B34" s="39" t="s">
        <v>152</v>
      </c>
      <c r="C34" s="47" t="s">
        <v>115</v>
      </c>
      <c r="D34" s="26"/>
      <c r="E34" s="54">
        <f t="shared" si="0"/>
        <v>0</v>
      </c>
      <c r="F34" s="26">
        <v>0</v>
      </c>
      <c r="G34" s="53">
        <f t="shared" si="1"/>
        <v>0</v>
      </c>
      <c r="H34" s="26">
        <v>0</v>
      </c>
    </row>
    <row r="35" spans="1:8" s="5" customFormat="1" ht="16.5" customHeight="1" hidden="1">
      <c r="A35" s="105" t="s">
        <v>43</v>
      </c>
      <c r="B35" s="16" t="s">
        <v>119</v>
      </c>
      <c r="C35" s="46" t="s">
        <v>120</v>
      </c>
      <c r="D35" s="52"/>
      <c r="E35" s="54">
        <f t="shared" si="0"/>
        <v>0</v>
      </c>
      <c r="F35" s="52">
        <f>F36</f>
        <v>0</v>
      </c>
      <c r="G35" s="53">
        <f t="shared" si="1"/>
        <v>0</v>
      </c>
      <c r="H35" s="52">
        <f>H36</f>
        <v>0</v>
      </c>
    </row>
    <row r="36" spans="1:8" s="5" customFormat="1" ht="39.75" customHeight="1" hidden="1">
      <c r="A36" s="91" t="s">
        <v>79</v>
      </c>
      <c r="B36" s="39" t="s">
        <v>160</v>
      </c>
      <c r="C36" s="47" t="s">
        <v>118</v>
      </c>
      <c r="D36" s="26"/>
      <c r="E36" s="54">
        <f t="shared" si="0"/>
        <v>0</v>
      </c>
      <c r="F36" s="26">
        <v>0</v>
      </c>
      <c r="G36" s="53">
        <f t="shared" si="1"/>
        <v>0</v>
      </c>
      <c r="H36" s="26">
        <v>0</v>
      </c>
    </row>
    <row r="37" spans="1:8" s="5" customFormat="1" ht="39.75" customHeight="1">
      <c r="A37" s="91" t="s">
        <v>80</v>
      </c>
      <c r="B37" s="56" t="s">
        <v>417</v>
      </c>
      <c r="C37" s="47" t="s">
        <v>416</v>
      </c>
      <c r="D37" s="26"/>
      <c r="E37" s="54">
        <v>75</v>
      </c>
      <c r="F37" s="26">
        <v>75</v>
      </c>
      <c r="G37" s="53">
        <f t="shared" si="1"/>
        <v>5</v>
      </c>
      <c r="H37" s="26">
        <v>80</v>
      </c>
    </row>
    <row r="38" spans="1:8" s="14" customFormat="1" ht="12.75">
      <c r="A38" s="105" t="s">
        <v>43</v>
      </c>
      <c r="B38" s="16" t="s">
        <v>51</v>
      </c>
      <c r="C38" s="46" t="s">
        <v>52</v>
      </c>
      <c r="D38" s="52">
        <f>D39</f>
        <v>2794.7000000000003</v>
      </c>
      <c r="E38" s="53">
        <f t="shared" si="0"/>
        <v>-161.8699999999999</v>
      </c>
      <c r="F38" s="52">
        <f>F39</f>
        <v>2632.8300000000004</v>
      </c>
      <c r="G38" s="53">
        <f t="shared" si="1"/>
        <v>2.399999999999636</v>
      </c>
      <c r="H38" s="52">
        <f>H39</f>
        <v>2635.23</v>
      </c>
    </row>
    <row r="39" spans="1:8" s="5" customFormat="1" ht="25.5">
      <c r="A39" s="91" t="s">
        <v>43</v>
      </c>
      <c r="B39" s="16" t="s">
        <v>105</v>
      </c>
      <c r="C39" s="46" t="s">
        <v>69</v>
      </c>
      <c r="D39" s="52">
        <f>D40+D48</f>
        <v>2794.7000000000003</v>
      </c>
      <c r="E39" s="53">
        <f t="shared" si="0"/>
        <v>-161.8699999999999</v>
      </c>
      <c r="F39" s="117">
        <f>F40+F48+F57</f>
        <v>2632.8300000000004</v>
      </c>
      <c r="G39" s="117">
        <f>G40+G48</f>
        <v>2.4000000000000057</v>
      </c>
      <c r="H39" s="117">
        <f>H40+H48+H57</f>
        <v>2635.23</v>
      </c>
    </row>
    <row r="40" spans="1:8" s="5" customFormat="1" ht="25.5">
      <c r="A40" s="91" t="s">
        <v>43</v>
      </c>
      <c r="B40" s="39" t="s">
        <v>405</v>
      </c>
      <c r="C40" s="47" t="s">
        <v>66</v>
      </c>
      <c r="D40" s="26">
        <f>D41</f>
        <v>2733.8</v>
      </c>
      <c r="E40" s="54">
        <f t="shared" si="0"/>
        <v>-166.76999999999998</v>
      </c>
      <c r="F40" s="48">
        <f>F41</f>
        <v>2567.03</v>
      </c>
      <c r="G40" s="48">
        <f>G41</f>
        <v>0</v>
      </c>
      <c r="H40" s="48">
        <f>H41</f>
        <v>2567.03</v>
      </c>
    </row>
    <row r="41" spans="1:8" s="5" customFormat="1" ht="25.5">
      <c r="A41" s="91" t="s">
        <v>80</v>
      </c>
      <c r="B41" s="39" t="s">
        <v>404</v>
      </c>
      <c r="C41" s="47" t="s">
        <v>164</v>
      </c>
      <c r="D41" s="26">
        <f>D47</f>
        <v>2733.8</v>
      </c>
      <c r="E41" s="54">
        <f t="shared" si="0"/>
        <v>-166.76999999999998</v>
      </c>
      <c r="F41" s="48">
        <f>F47</f>
        <v>2567.03</v>
      </c>
      <c r="G41" s="48">
        <f aca="true" t="shared" si="2" ref="G41:G58">H41-F41</f>
        <v>0</v>
      </c>
      <c r="H41" s="48">
        <f>H47</f>
        <v>2567.03</v>
      </c>
    </row>
    <row r="42" spans="1:8" s="5" customFormat="1" ht="35.25" customHeight="1" hidden="1">
      <c r="A42" s="91"/>
      <c r="B42" s="39"/>
      <c r="C42" s="47" t="s">
        <v>77</v>
      </c>
      <c r="D42" s="26"/>
      <c r="E42" s="54">
        <f t="shared" si="0"/>
        <v>3079.1</v>
      </c>
      <c r="F42" s="48">
        <v>3079.1</v>
      </c>
      <c r="G42" s="54">
        <f t="shared" si="2"/>
        <v>-3079.1</v>
      </c>
      <c r="H42" s="48"/>
    </row>
    <row r="43" spans="1:8" s="5" customFormat="1" ht="33.75" customHeight="1" hidden="1">
      <c r="A43" s="91"/>
      <c r="B43" s="39"/>
      <c r="C43" s="47" t="s">
        <v>113</v>
      </c>
      <c r="D43" s="26"/>
      <c r="E43" s="54">
        <f t="shared" si="0"/>
        <v>812.6</v>
      </c>
      <c r="F43" s="48">
        <v>812.6</v>
      </c>
      <c r="G43" s="54">
        <f t="shared" si="2"/>
        <v>-812.6</v>
      </c>
      <c r="H43" s="48"/>
    </row>
    <row r="44" spans="1:8" s="5" customFormat="1" ht="21" customHeight="1" hidden="1">
      <c r="A44" s="91" t="s">
        <v>80</v>
      </c>
      <c r="B44" s="39" t="s">
        <v>87</v>
      </c>
      <c r="C44" s="46" t="s">
        <v>117</v>
      </c>
      <c r="D44" s="52"/>
      <c r="E44" s="54">
        <f t="shared" si="0"/>
        <v>0</v>
      </c>
      <c r="F44" s="117">
        <f>F45</f>
        <v>0</v>
      </c>
      <c r="G44" s="53">
        <f t="shared" si="2"/>
        <v>0</v>
      </c>
      <c r="H44" s="117">
        <f>H45+H46</f>
        <v>0</v>
      </c>
    </row>
    <row r="45" spans="1:8" s="5" customFormat="1" ht="38.25" hidden="1">
      <c r="A45" s="91" t="s">
        <v>80</v>
      </c>
      <c r="B45" s="39" t="s">
        <v>88</v>
      </c>
      <c r="C45" s="47" t="s">
        <v>75</v>
      </c>
      <c r="D45" s="26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46.5" customHeight="1" hidden="1">
      <c r="A46" s="91" t="s">
        <v>80</v>
      </c>
      <c r="B46" s="39" t="s">
        <v>88</v>
      </c>
      <c r="C46" s="47" t="s">
        <v>135</v>
      </c>
      <c r="D46" s="26"/>
      <c r="E46" s="54">
        <f t="shared" si="0"/>
        <v>0</v>
      </c>
      <c r="F46" s="48"/>
      <c r="G46" s="54">
        <f t="shared" si="2"/>
        <v>0</v>
      </c>
      <c r="H46" s="48"/>
    </row>
    <row r="47" spans="1:8" s="5" customFormat="1" ht="58.5" customHeight="1">
      <c r="A47" s="91" t="s">
        <v>80</v>
      </c>
      <c r="B47" s="39" t="s">
        <v>404</v>
      </c>
      <c r="C47" s="196" t="s">
        <v>400</v>
      </c>
      <c r="D47" s="245">
        <v>2733.8</v>
      </c>
      <c r="E47" s="54">
        <f t="shared" si="0"/>
        <v>-166.76999999999998</v>
      </c>
      <c r="F47" s="48">
        <v>2567.03</v>
      </c>
      <c r="G47" s="54"/>
      <c r="H47" s="48">
        <v>2567.03</v>
      </c>
    </row>
    <row r="48" spans="1:8" s="5" customFormat="1" ht="25.5">
      <c r="A48" s="91" t="s">
        <v>43</v>
      </c>
      <c r="B48" s="39" t="s">
        <v>407</v>
      </c>
      <c r="C48" s="46" t="s">
        <v>67</v>
      </c>
      <c r="D48" s="52">
        <f>D49</f>
        <v>60.9</v>
      </c>
      <c r="E48" s="53">
        <f t="shared" si="0"/>
        <v>4.899999999999999</v>
      </c>
      <c r="F48" s="117">
        <f>F49</f>
        <v>65.8</v>
      </c>
      <c r="G48" s="117">
        <f>G49</f>
        <v>2.4000000000000057</v>
      </c>
      <c r="H48" s="117">
        <f>H49</f>
        <v>68.2</v>
      </c>
    </row>
    <row r="49" spans="1:8" s="5" customFormat="1" ht="25.5">
      <c r="A49" s="91" t="s">
        <v>80</v>
      </c>
      <c r="B49" s="39" t="s">
        <v>406</v>
      </c>
      <c r="C49" s="47" t="s">
        <v>109</v>
      </c>
      <c r="D49" s="26">
        <v>60.9</v>
      </c>
      <c r="E49" s="54">
        <f t="shared" si="0"/>
        <v>4.899999999999999</v>
      </c>
      <c r="F49" s="48">
        <v>65.8</v>
      </c>
      <c r="G49" s="54">
        <f t="shared" si="2"/>
        <v>2.4000000000000057</v>
      </c>
      <c r="H49" s="48">
        <v>68.2</v>
      </c>
    </row>
    <row r="50" spans="1:8" s="14" customFormat="1" ht="19.5" customHeight="1" hidden="1">
      <c r="A50" s="105" t="s">
        <v>43</v>
      </c>
      <c r="B50" s="16" t="s">
        <v>177</v>
      </c>
      <c r="C50" s="46" t="s">
        <v>194</v>
      </c>
      <c r="D50" s="52"/>
      <c r="E50" s="54">
        <f t="shared" si="0"/>
        <v>0</v>
      </c>
      <c r="F50" s="117">
        <f>F52</f>
        <v>0</v>
      </c>
      <c r="G50" s="54">
        <f t="shared" si="2"/>
        <v>138</v>
      </c>
      <c r="H50" s="117">
        <f>H51</f>
        <v>138</v>
      </c>
    </row>
    <row r="51" spans="1:8" s="14" customFormat="1" ht="62.25" customHeight="1" hidden="1">
      <c r="A51" s="118" t="s">
        <v>43</v>
      </c>
      <c r="B51" s="39" t="s">
        <v>193</v>
      </c>
      <c r="C51" s="47" t="s">
        <v>192</v>
      </c>
      <c r="D51" s="26"/>
      <c r="E51" s="54">
        <f t="shared" si="0"/>
        <v>0</v>
      </c>
      <c r="F51" s="48"/>
      <c r="G51" s="54">
        <f t="shared" si="2"/>
        <v>138</v>
      </c>
      <c r="H51" s="48">
        <f>H52</f>
        <v>138</v>
      </c>
    </row>
    <row r="52" spans="1:8" s="5" customFormat="1" ht="66" customHeight="1" hidden="1">
      <c r="A52" s="119" t="s">
        <v>80</v>
      </c>
      <c r="B52" s="39" t="s">
        <v>176</v>
      </c>
      <c r="C52" s="47" t="s">
        <v>192</v>
      </c>
      <c r="D52" s="26"/>
      <c r="E52" s="54">
        <f t="shared" si="0"/>
        <v>0</v>
      </c>
      <c r="F52" s="48"/>
      <c r="G52" s="54">
        <f t="shared" si="2"/>
        <v>138</v>
      </c>
      <c r="H52" s="48">
        <v>138</v>
      </c>
    </row>
    <row r="53" spans="1:8" s="5" customFormat="1" ht="87" customHeight="1" hidden="1">
      <c r="A53" s="149" t="s">
        <v>80</v>
      </c>
      <c r="B53" s="39" t="s">
        <v>337</v>
      </c>
      <c r="C53" s="195" t="s">
        <v>399</v>
      </c>
      <c r="D53" s="26"/>
      <c r="E53" s="54">
        <f t="shared" si="0"/>
        <v>584.96</v>
      </c>
      <c r="F53" s="48">
        <v>584.96</v>
      </c>
      <c r="G53" s="54">
        <f t="shared" si="2"/>
        <v>0</v>
      </c>
      <c r="H53" s="48">
        <v>584.96</v>
      </c>
    </row>
    <row r="54" spans="1:8" s="5" customFormat="1" ht="17.25" customHeight="1" hidden="1">
      <c r="A54" s="105" t="s">
        <v>43</v>
      </c>
      <c r="B54" s="16" t="s">
        <v>177</v>
      </c>
      <c r="C54" s="46" t="s">
        <v>194</v>
      </c>
      <c r="D54" s="52"/>
      <c r="E54" s="54">
        <f t="shared" si="0"/>
        <v>0</v>
      </c>
      <c r="F54" s="117">
        <f>F55</f>
        <v>0</v>
      </c>
      <c r="G54" s="53">
        <f t="shared" si="2"/>
        <v>0</v>
      </c>
      <c r="H54" s="117">
        <f>H55</f>
        <v>0</v>
      </c>
    </row>
    <row r="55" spans="1:8" s="5" customFormat="1" ht="42" customHeight="1" hidden="1">
      <c r="A55" s="118" t="s">
        <v>43</v>
      </c>
      <c r="B55" s="39" t="s">
        <v>193</v>
      </c>
      <c r="C55" s="47" t="s">
        <v>192</v>
      </c>
      <c r="D55" s="26"/>
      <c r="E55" s="54">
        <f t="shared" si="0"/>
        <v>0</v>
      </c>
      <c r="F55" s="48">
        <f>F56</f>
        <v>0</v>
      </c>
      <c r="G55" s="54">
        <f t="shared" si="2"/>
        <v>0</v>
      </c>
      <c r="H55" s="48">
        <f>H56</f>
        <v>0</v>
      </c>
    </row>
    <row r="56" spans="1:8" s="5" customFormat="1" ht="30" customHeight="1" hidden="1">
      <c r="A56" s="119" t="s">
        <v>80</v>
      </c>
      <c r="B56" s="39" t="s">
        <v>176</v>
      </c>
      <c r="C56" s="47" t="s">
        <v>192</v>
      </c>
      <c r="D56" s="26"/>
      <c r="E56" s="54">
        <f t="shared" si="0"/>
        <v>0</v>
      </c>
      <c r="F56" s="48">
        <v>0</v>
      </c>
      <c r="G56" s="54">
        <f t="shared" si="2"/>
        <v>0</v>
      </c>
      <c r="H56" s="48">
        <v>0</v>
      </c>
    </row>
    <row r="57" spans="1:8" s="5" customFormat="1" ht="30" customHeight="1">
      <c r="A57" s="250" t="s">
        <v>80</v>
      </c>
      <c r="B57" s="16" t="s">
        <v>426</v>
      </c>
      <c r="C57" s="46" t="s">
        <v>194</v>
      </c>
      <c r="D57" s="52"/>
      <c r="E57" s="53">
        <v>0</v>
      </c>
      <c r="F57" s="117">
        <v>0</v>
      </c>
      <c r="G57" s="53"/>
      <c r="H57" s="117">
        <v>0</v>
      </c>
    </row>
    <row r="58" spans="1:8" s="5" customFormat="1" ht="12.75">
      <c r="A58" s="91"/>
      <c r="B58" s="39"/>
      <c r="C58" s="46" t="s">
        <v>78</v>
      </c>
      <c r="D58" s="52">
        <f>D38+D7</f>
        <v>3211.4100000000003</v>
      </c>
      <c r="E58" s="52">
        <f>E38+E7</f>
        <v>-92.57999999999987</v>
      </c>
      <c r="F58" s="117">
        <f>F38+F7</f>
        <v>3118.8300000000004</v>
      </c>
      <c r="G58" s="117">
        <f t="shared" si="2"/>
        <v>83.29999999999973</v>
      </c>
      <c r="H58" s="117">
        <f>H38+H7</f>
        <v>3202.13</v>
      </c>
    </row>
    <row r="59" spans="1:8" ht="12.75" customHeight="1">
      <c r="A59" s="110"/>
      <c r="B59" s="267"/>
      <c r="C59" s="268"/>
      <c r="D59" s="268"/>
      <c r="E59" s="268"/>
      <c r="F59" s="269"/>
      <c r="G59" s="110"/>
      <c r="H59" s="111"/>
    </row>
    <row r="60" spans="1:8" ht="12.75" customHeight="1">
      <c r="A60" s="110"/>
      <c r="B60" s="268"/>
      <c r="C60" s="268"/>
      <c r="D60" s="268"/>
      <c r="E60" s="268"/>
      <c r="F60" s="269"/>
      <c r="G60" s="110"/>
      <c r="H60" s="111"/>
    </row>
    <row r="61" spans="2:8" ht="12.75" customHeight="1">
      <c r="B61" s="263"/>
      <c r="C61" s="264"/>
      <c r="D61" s="264"/>
      <c r="E61" s="264"/>
      <c r="F61" s="265"/>
      <c r="G61" s="27"/>
      <c r="H61" s="28"/>
    </row>
    <row r="62" spans="2:8" ht="15">
      <c r="B62" s="264"/>
      <c r="C62" s="264"/>
      <c r="D62" s="264"/>
      <c r="E62" s="264"/>
      <c r="F62" s="265"/>
      <c r="G62" s="27"/>
      <c r="H62" s="28"/>
    </row>
    <row r="63" spans="2:8" ht="26.25" customHeight="1">
      <c r="B63" s="266"/>
      <c r="C63" s="266"/>
      <c r="D63" s="266"/>
      <c r="E63" s="266"/>
      <c r="F63" s="266"/>
      <c r="G63" s="27"/>
      <c r="H63" s="27"/>
    </row>
    <row r="64" spans="2:8" ht="15">
      <c r="B64" s="6"/>
      <c r="C64" s="6"/>
      <c r="D64" s="6"/>
      <c r="E64" s="6"/>
      <c r="F64" s="6"/>
      <c r="G64" s="27"/>
      <c r="H64" s="27"/>
    </row>
    <row r="65" spans="2:8" ht="15">
      <c r="B65" s="6"/>
      <c r="C65" s="6"/>
      <c r="D65" s="6"/>
      <c r="E65" s="6"/>
      <c r="F65" s="6"/>
      <c r="G65" s="27"/>
      <c r="H65" s="27"/>
    </row>
    <row r="66" spans="2:8" ht="15">
      <c r="B66" s="6"/>
      <c r="C66" s="6"/>
      <c r="D66" s="6"/>
      <c r="E66" s="6"/>
      <c r="F66" s="6"/>
      <c r="G66" s="27"/>
      <c r="H66" s="27"/>
    </row>
    <row r="67" spans="2:8" ht="15">
      <c r="B67" s="6"/>
      <c r="C67" s="6"/>
      <c r="D67" s="6"/>
      <c r="E67" s="6"/>
      <c r="F67" s="6"/>
      <c r="G67" s="27"/>
      <c r="H67" s="27"/>
    </row>
    <row r="68" spans="2:8" ht="15">
      <c r="B68" s="6"/>
      <c r="C68" s="6"/>
      <c r="D68" s="6"/>
      <c r="E68" s="6"/>
      <c r="F68" s="6"/>
      <c r="G68" s="27"/>
      <c r="H68" s="27"/>
    </row>
    <row r="69" spans="2:8" ht="15">
      <c r="B69" s="6"/>
      <c r="C69" s="6"/>
      <c r="D69" s="6"/>
      <c r="E69" s="6"/>
      <c r="F69" s="6"/>
      <c r="G69" s="27"/>
      <c r="H69" s="27"/>
    </row>
    <row r="70" spans="2:8" ht="15">
      <c r="B70" s="6"/>
      <c r="C70" s="6"/>
      <c r="D70" s="6"/>
      <c r="E70" s="6"/>
      <c r="F70" s="6"/>
      <c r="G70" s="27"/>
      <c r="H70" s="27"/>
    </row>
    <row r="71" spans="2:8" ht="15">
      <c r="B71" s="6"/>
      <c r="C71" s="6"/>
      <c r="D71" s="6"/>
      <c r="E71" s="6"/>
      <c r="F71" s="6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</sheetData>
  <sheetProtection/>
  <mergeCells count="6">
    <mergeCell ref="E2:H2"/>
    <mergeCell ref="E1:H1"/>
    <mergeCell ref="B61:F62"/>
    <mergeCell ref="B63:F63"/>
    <mergeCell ref="B59:F60"/>
    <mergeCell ref="A3:H3"/>
  </mergeCells>
  <printOptions verticalCentered="1"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95"/>
      <c r="B1" s="295"/>
      <c r="C1" s="295"/>
      <c r="D1" s="295"/>
      <c r="E1" s="295"/>
      <c r="F1" s="271" t="s">
        <v>204</v>
      </c>
      <c r="G1" s="271"/>
      <c r="H1" s="271"/>
      <c r="I1" s="271"/>
      <c r="J1" s="271"/>
    </row>
    <row r="2" spans="1:10" ht="15.75">
      <c r="A2" s="254" t="s">
        <v>205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5.5">
      <c r="A3" s="76"/>
      <c r="B3" s="76"/>
      <c r="C3" s="76"/>
      <c r="D3" s="76"/>
      <c r="E3" s="76"/>
      <c r="F3" s="76"/>
      <c r="G3" s="76"/>
      <c r="H3" s="76"/>
      <c r="I3" s="76"/>
      <c r="J3" s="74" t="s">
        <v>7</v>
      </c>
    </row>
    <row r="4" spans="1:10" ht="12.75">
      <c r="A4" s="281" t="s">
        <v>12</v>
      </c>
      <c r="B4" s="281" t="s">
        <v>13</v>
      </c>
      <c r="C4" s="281" t="s">
        <v>8</v>
      </c>
      <c r="D4" s="281" t="s">
        <v>9</v>
      </c>
      <c r="E4" s="281" t="s">
        <v>10</v>
      </c>
      <c r="F4" s="281" t="s">
        <v>11</v>
      </c>
      <c r="G4" s="292" t="s">
        <v>130</v>
      </c>
      <c r="H4" s="293"/>
      <c r="I4" s="293"/>
      <c r="J4" s="294"/>
    </row>
    <row r="5" spans="1:10" ht="51">
      <c r="A5" s="282"/>
      <c r="B5" s="282"/>
      <c r="C5" s="282"/>
      <c r="D5" s="282"/>
      <c r="E5" s="282"/>
      <c r="F5" s="282"/>
      <c r="G5" s="66" t="s">
        <v>92</v>
      </c>
      <c r="H5" s="66" t="s">
        <v>96</v>
      </c>
      <c r="I5" s="66"/>
      <c r="J5" s="21" t="s">
        <v>95</v>
      </c>
    </row>
    <row r="6" spans="1:10" ht="12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66"/>
      <c r="J6" s="75">
        <v>9</v>
      </c>
    </row>
    <row r="7" spans="1:10" ht="16.5" customHeight="1">
      <c r="A7" s="85" t="s">
        <v>206</v>
      </c>
      <c r="B7" s="68" t="s">
        <v>80</v>
      </c>
      <c r="C7" s="68"/>
      <c r="D7" s="68"/>
      <c r="E7" s="68"/>
      <c r="F7" s="68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5" t="s">
        <v>207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7" t="s">
        <v>198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3" t="s">
        <v>209</v>
      </c>
      <c r="B10" s="45" t="s">
        <v>80</v>
      </c>
      <c r="C10" s="70" t="s">
        <v>15</v>
      </c>
      <c r="D10" s="70" t="s">
        <v>17</v>
      </c>
      <c r="E10" s="70" t="s">
        <v>208</v>
      </c>
      <c r="F10" s="70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3" t="s">
        <v>210</v>
      </c>
      <c r="B11" s="45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3" t="s">
        <v>211</v>
      </c>
      <c r="B12" s="45" t="s">
        <v>80</v>
      </c>
      <c r="C12" s="70" t="s">
        <v>15</v>
      </c>
      <c r="D12" s="70" t="s">
        <v>17</v>
      </c>
      <c r="E12" s="70" t="s">
        <v>60</v>
      </c>
      <c r="F12" s="70" t="s">
        <v>131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7" t="s">
        <v>216</v>
      </c>
      <c r="B13" s="68" t="s">
        <v>80</v>
      </c>
      <c r="C13" s="94" t="s">
        <v>15</v>
      </c>
      <c r="D13" s="94" t="s">
        <v>19</v>
      </c>
      <c r="E13" s="94" t="s">
        <v>42</v>
      </c>
      <c r="F13" s="94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3" t="s">
        <v>215</v>
      </c>
      <c r="B14" s="45" t="s">
        <v>80</v>
      </c>
      <c r="C14" s="70" t="s">
        <v>15</v>
      </c>
      <c r="D14" s="70" t="s">
        <v>19</v>
      </c>
      <c r="E14" s="70" t="s">
        <v>208</v>
      </c>
      <c r="F14" s="70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3" t="s">
        <v>214</v>
      </c>
      <c r="B15" s="45" t="s">
        <v>80</v>
      </c>
      <c r="C15" s="70" t="s">
        <v>15</v>
      </c>
      <c r="D15" s="70" t="s">
        <v>19</v>
      </c>
      <c r="E15" s="70" t="s">
        <v>60</v>
      </c>
      <c r="F15" s="70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3" t="s">
        <v>211</v>
      </c>
      <c r="B16" s="45" t="s">
        <v>80</v>
      </c>
      <c r="C16" s="70" t="s">
        <v>15</v>
      </c>
      <c r="D16" s="70" t="s">
        <v>19</v>
      </c>
      <c r="E16" s="70" t="s">
        <v>60</v>
      </c>
      <c r="F16" s="70" t="s">
        <v>131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3" t="s">
        <v>41</v>
      </c>
      <c r="B17" s="45" t="s">
        <v>80</v>
      </c>
      <c r="C17" s="70" t="s">
        <v>15</v>
      </c>
      <c r="D17" s="70" t="s">
        <v>19</v>
      </c>
      <c r="E17" s="70" t="s">
        <v>58</v>
      </c>
      <c r="F17" s="70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3" t="s">
        <v>111</v>
      </c>
      <c r="B18" s="45" t="s">
        <v>80</v>
      </c>
      <c r="C18" s="70" t="s">
        <v>15</v>
      </c>
      <c r="D18" s="70" t="s">
        <v>19</v>
      </c>
      <c r="E18" s="70" t="s">
        <v>58</v>
      </c>
      <c r="F18" s="70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3" t="s">
        <v>211</v>
      </c>
      <c r="B19" s="45" t="s">
        <v>80</v>
      </c>
      <c r="C19" s="70" t="s">
        <v>15</v>
      </c>
      <c r="D19" s="70" t="s">
        <v>19</v>
      </c>
      <c r="E19" s="70" t="s">
        <v>58</v>
      </c>
      <c r="F19" s="70" t="s">
        <v>131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3" t="s">
        <v>143</v>
      </c>
      <c r="B20" s="45" t="s">
        <v>80</v>
      </c>
      <c r="C20" s="70" t="s">
        <v>15</v>
      </c>
      <c r="D20" s="70" t="s">
        <v>19</v>
      </c>
      <c r="E20" s="70" t="s">
        <v>58</v>
      </c>
      <c r="F20" s="70" t="s">
        <v>141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3" t="s">
        <v>212</v>
      </c>
      <c r="B21" s="45" t="s">
        <v>80</v>
      </c>
      <c r="C21" s="70" t="s">
        <v>15</v>
      </c>
      <c r="D21" s="70" t="s">
        <v>19</v>
      </c>
      <c r="E21" s="70" t="s">
        <v>58</v>
      </c>
      <c r="F21" s="70" t="s">
        <v>132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3" t="s">
        <v>144</v>
      </c>
      <c r="B22" s="45" t="s">
        <v>80</v>
      </c>
      <c r="C22" s="70" t="s">
        <v>15</v>
      </c>
      <c r="D22" s="70" t="s">
        <v>19</v>
      </c>
      <c r="E22" s="70" t="s">
        <v>58</v>
      </c>
      <c r="F22" s="70" t="s">
        <v>140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3" t="s">
        <v>213</v>
      </c>
      <c r="B23" s="45" t="s">
        <v>80</v>
      </c>
      <c r="C23" s="70" t="s">
        <v>15</v>
      </c>
      <c r="D23" s="70" t="s">
        <v>19</v>
      </c>
      <c r="E23" s="70" t="s">
        <v>58</v>
      </c>
      <c r="F23" s="70" t="s">
        <v>139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3" t="s">
        <v>44</v>
      </c>
      <c r="B24" s="68" t="s">
        <v>80</v>
      </c>
      <c r="C24" s="94" t="s">
        <v>15</v>
      </c>
      <c r="D24" s="94" t="s">
        <v>17</v>
      </c>
      <c r="E24" s="94" t="s">
        <v>60</v>
      </c>
      <c r="F24" s="94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3" t="s">
        <v>111</v>
      </c>
      <c r="B25" s="45" t="s">
        <v>80</v>
      </c>
      <c r="C25" s="70" t="s">
        <v>15</v>
      </c>
      <c r="D25" s="70" t="s">
        <v>17</v>
      </c>
      <c r="E25" s="70" t="s">
        <v>60</v>
      </c>
      <c r="F25" s="70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3" t="s">
        <v>133</v>
      </c>
      <c r="B26" s="45" t="s">
        <v>80</v>
      </c>
      <c r="C26" s="70" t="s">
        <v>15</v>
      </c>
      <c r="D26" s="70" t="s">
        <v>17</v>
      </c>
      <c r="E26" s="70" t="s">
        <v>60</v>
      </c>
      <c r="F26" s="70" t="s">
        <v>131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3" t="s">
        <v>173</v>
      </c>
      <c r="B27" s="68" t="s">
        <v>80</v>
      </c>
      <c r="C27" s="94" t="s">
        <v>15</v>
      </c>
      <c r="D27" s="94" t="s">
        <v>20</v>
      </c>
      <c r="E27" s="94" t="s">
        <v>171</v>
      </c>
      <c r="F27" s="94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3" t="s">
        <v>168</v>
      </c>
      <c r="B28" s="45" t="s">
        <v>80</v>
      </c>
      <c r="C28" s="70" t="s">
        <v>15</v>
      </c>
      <c r="D28" s="70" t="s">
        <v>20</v>
      </c>
      <c r="E28" s="70" t="s">
        <v>170</v>
      </c>
      <c r="F28" s="70" t="s">
        <v>132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3" t="s">
        <v>174</v>
      </c>
      <c r="B29" s="45" t="s">
        <v>80</v>
      </c>
      <c r="C29" s="70" t="s">
        <v>15</v>
      </c>
      <c r="D29" s="70" t="s">
        <v>20</v>
      </c>
      <c r="E29" s="70" t="s">
        <v>172</v>
      </c>
      <c r="F29" s="70" t="s">
        <v>132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3" t="s">
        <v>219</v>
      </c>
      <c r="B30" s="45" t="s">
        <v>80</v>
      </c>
      <c r="C30" s="70" t="s">
        <v>15</v>
      </c>
      <c r="D30" s="70" t="s">
        <v>125</v>
      </c>
      <c r="E30" s="70" t="s">
        <v>42</v>
      </c>
      <c r="F30" s="70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3" t="s">
        <v>102</v>
      </c>
      <c r="B31" s="45" t="s">
        <v>80</v>
      </c>
      <c r="C31" s="70" t="s">
        <v>15</v>
      </c>
      <c r="D31" s="70" t="s">
        <v>125</v>
      </c>
      <c r="E31" s="70" t="s">
        <v>218</v>
      </c>
      <c r="F31" s="70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3" t="s">
        <v>45</v>
      </c>
      <c r="B32" s="45" t="s">
        <v>80</v>
      </c>
      <c r="C32" s="70" t="s">
        <v>15</v>
      </c>
      <c r="D32" s="70" t="s">
        <v>125</v>
      </c>
      <c r="E32" s="70" t="s">
        <v>101</v>
      </c>
      <c r="F32" s="70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3" t="s">
        <v>217</v>
      </c>
      <c r="B33" s="45" t="s">
        <v>80</v>
      </c>
      <c r="C33" s="70" t="s">
        <v>15</v>
      </c>
      <c r="D33" s="70" t="s">
        <v>125</v>
      </c>
      <c r="E33" s="70" t="s">
        <v>101</v>
      </c>
      <c r="F33" s="70" t="s">
        <v>142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7" t="s">
        <v>220</v>
      </c>
      <c r="B34" s="68" t="s">
        <v>80</v>
      </c>
      <c r="C34" s="94" t="s">
        <v>17</v>
      </c>
      <c r="D34" s="94" t="s">
        <v>16</v>
      </c>
      <c r="E34" s="94" t="s">
        <v>42</v>
      </c>
      <c r="F34" s="94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69" t="s">
        <v>57</v>
      </c>
      <c r="B35" s="45" t="s">
        <v>80</v>
      </c>
      <c r="C35" s="70" t="s">
        <v>17</v>
      </c>
      <c r="D35" s="70" t="s">
        <v>18</v>
      </c>
      <c r="E35" s="70" t="s">
        <v>42</v>
      </c>
      <c r="F35" s="70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8" t="s">
        <v>61</v>
      </c>
      <c r="B36" s="45" t="s">
        <v>80</v>
      </c>
      <c r="C36" s="70" t="s">
        <v>17</v>
      </c>
      <c r="D36" s="70" t="s">
        <v>18</v>
      </c>
      <c r="E36" s="70" t="s">
        <v>62</v>
      </c>
      <c r="F36" s="70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3" t="s">
        <v>70</v>
      </c>
      <c r="B37" s="45" t="s">
        <v>80</v>
      </c>
      <c r="C37" s="70" t="s">
        <v>19</v>
      </c>
      <c r="D37" s="70" t="s">
        <v>56</v>
      </c>
      <c r="E37" s="70" t="s">
        <v>42</v>
      </c>
      <c r="F37" s="70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3" t="s">
        <v>112</v>
      </c>
      <c r="B38" s="45" t="s">
        <v>80</v>
      </c>
      <c r="C38" s="70" t="s">
        <v>19</v>
      </c>
      <c r="D38" s="70" t="s">
        <v>56</v>
      </c>
      <c r="E38" s="70" t="s">
        <v>100</v>
      </c>
      <c r="F38" s="70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3" t="s">
        <v>111</v>
      </c>
      <c r="B39" s="45" t="s">
        <v>80</v>
      </c>
      <c r="C39" s="70" t="s">
        <v>19</v>
      </c>
      <c r="D39" s="70" t="s">
        <v>56</v>
      </c>
      <c r="E39" s="70" t="s">
        <v>100</v>
      </c>
      <c r="F39" s="70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3" t="s">
        <v>211</v>
      </c>
      <c r="B40" s="45" t="s">
        <v>80</v>
      </c>
      <c r="C40" s="70" t="s">
        <v>17</v>
      </c>
      <c r="D40" s="70" t="s">
        <v>18</v>
      </c>
      <c r="E40" s="70" t="s">
        <v>62</v>
      </c>
      <c r="F40" s="70" t="s">
        <v>131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3" t="s">
        <v>212</v>
      </c>
      <c r="B41" s="45" t="s">
        <v>80</v>
      </c>
      <c r="C41" s="70" t="s">
        <v>17</v>
      </c>
      <c r="D41" s="70" t="s">
        <v>18</v>
      </c>
      <c r="E41" s="70" t="s">
        <v>62</v>
      </c>
      <c r="F41" s="70" t="s">
        <v>132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3" t="s">
        <v>225</v>
      </c>
      <c r="B42" s="68" t="s">
        <v>80</v>
      </c>
      <c r="C42" s="94" t="s">
        <v>19</v>
      </c>
      <c r="D42" s="94" t="s">
        <v>16</v>
      </c>
      <c r="E42" s="94" t="s">
        <v>42</v>
      </c>
      <c r="F42" s="94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3" t="s">
        <v>197</v>
      </c>
      <c r="B43" s="45" t="s">
        <v>80</v>
      </c>
      <c r="C43" s="70" t="s">
        <v>19</v>
      </c>
      <c r="D43" s="70" t="s">
        <v>196</v>
      </c>
      <c r="E43" s="70" t="s">
        <v>42</v>
      </c>
      <c r="F43" s="70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3" t="s">
        <v>224</v>
      </c>
      <c r="B44" s="45" t="s">
        <v>80</v>
      </c>
      <c r="C44" s="70" t="s">
        <v>19</v>
      </c>
      <c r="D44" s="70" t="s">
        <v>196</v>
      </c>
      <c r="E44" s="70" t="s">
        <v>223</v>
      </c>
      <c r="F44" s="70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3" t="s">
        <v>222</v>
      </c>
      <c r="B45" s="45" t="s">
        <v>80</v>
      </c>
      <c r="C45" s="70" t="s">
        <v>19</v>
      </c>
      <c r="D45" s="70" t="s">
        <v>196</v>
      </c>
      <c r="E45" s="70" t="s">
        <v>221</v>
      </c>
      <c r="F45" s="70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3" t="s">
        <v>212</v>
      </c>
      <c r="B46" s="45" t="s">
        <v>80</v>
      </c>
      <c r="C46" s="70" t="s">
        <v>19</v>
      </c>
      <c r="D46" s="70" t="s">
        <v>196</v>
      </c>
      <c r="E46" s="70" t="s">
        <v>221</v>
      </c>
      <c r="F46" s="70" t="s">
        <v>132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3" t="s">
        <v>46</v>
      </c>
      <c r="B47" s="45" t="s">
        <v>80</v>
      </c>
      <c r="C47" s="70" t="s">
        <v>20</v>
      </c>
      <c r="D47" s="70" t="s">
        <v>20</v>
      </c>
      <c r="E47" s="70" t="s">
        <v>42</v>
      </c>
      <c r="F47" s="70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3" t="s">
        <v>47</v>
      </c>
      <c r="B48" s="45" t="s">
        <v>80</v>
      </c>
      <c r="C48" s="70" t="s">
        <v>20</v>
      </c>
      <c r="D48" s="70" t="s">
        <v>20</v>
      </c>
      <c r="E48" s="70" t="s">
        <v>90</v>
      </c>
      <c r="F48" s="70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3" t="s">
        <v>133</v>
      </c>
      <c r="B49" s="45" t="s">
        <v>80</v>
      </c>
      <c r="C49" s="70" t="s">
        <v>20</v>
      </c>
      <c r="D49" s="70" t="s">
        <v>20</v>
      </c>
      <c r="E49" s="70" t="s">
        <v>90</v>
      </c>
      <c r="F49" s="70" t="s">
        <v>131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3" t="s">
        <v>134</v>
      </c>
      <c r="B50" s="45" t="s">
        <v>80</v>
      </c>
      <c r="C50" s="70" t="s">
        <v>20</v>
      </c>
      <c r="D50" s="70" t="s">
        <v>20</v>
      </c>
      <c r="E50" s="70" t="s">
        <v>90</v>
      </c>
      <c r="F50" s="70" t="s">
        <v>132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5" t="s">
        <v>63</v>
      </c>
      <c r="B51" s="68" t="s">
        <v>80</v>
      </c>
      <c r="C51" s="68" t="s">
        <v>23</v>
      </c>
      <c r="D51" s="68" t="s">
        <v>16</v>
      </c>
      <c r="E51" s="68" t="s">
        <v>42</v>
      </c>
      <c r="F51" s="68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8" t="s">
        <v>230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8" t="s">
        <v>228</v>
      </c>
      <c r="B53" s="45" t="s">
        <v>80</v>
      </c>
      <c r="C53" s="45" t="s">
        <v>23</v>
      </c>
      <c r="D53" s="45" t="s">
        <v>17</v>
      </c>
      <c r="E53" s="45" t="s">
        <v>229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8" t="s">
        <v>227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3" t="s">
        <v>211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131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3" t="s">
        <v>212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132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3" t="s">
        <v>180</v>
      </c>
      <c r="B57" s="45" t="s">
        <v>80</v>
      </c>
      <c r="C57" s="45" t="s">
        <v>23</v>
      </c>
      <c r="D57" s="45" t="s">
        <v>17</v>
      </c>
      <c r="E57" s="45" t="s">
        <v>178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3" t="s">
        <v>181</v>
      </c>
      <c r="B58" s="45" t="s">
        <v>179</v>
      </c>
      <c r="C58" s="45" t="s">
        <v>23</v>
      </c>
      <c r="D58" s="45" t="s">
        <v>17</v>
      </c>
      <c r="E58" s="45" t="s">
        <v>178</v>
      </c>
      <c r="F58" s="45" t="s">
        <v>132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7" t="s">
        <v>63</v>
      </c>
      <c r="B59" s="45" t="s">
        <v>80</v>
      </c>
      <c r="C59" s="70" t="s">
        <v>23</v>
      </c>
      <c r="D59" s="70" t="s">
        <v>16</v>
      </c>
      <c r="E59" s="70" t="s">
        <v>42</v>
      </c>
      <c r="F59" s="70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3"/>
      <c r="B60" s="45" t="s">
        <v>80</v>
      </c>
      <c r="C60" s="70" t="s">
        <v>23</v>
      </c>
      <c r="D60" s="70" t="s">
        <v>18</v>
      </c>
      <c r="E60" s="70" t="s">
        <v>128</v>
      </c>
      <c r="F60" s="70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3" t="s">
        <v>127</v>
      </c>
      <c r="B61" s="45" t="s">
        <v>80</v>
      </c>
      <c r="C61" s="70" t="s">
        <v>23</v>
      </c>
      <c r="D61" s="70" t="s">
        <v>18</v>
      </c>
      <c r="E61" s="70" t="s">
        <v>42</v>
      </c>
      <c r="F61" s="70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3" t="s">
        <v>127</v>
      </c>
      <c r="B62" s="45" t="s">
        <v>80</v>
      </c>
      <c r="C62" s="70" t="s">
        <v>23</v>
      </c>
      <c r="D62" s="70" t="s">
        <v>18</v>
      </c>
      <c r="E62" s="70" t="s">
        <v>226</v>
      </c>
      <c r="F62" s="70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3" t="s">
        <v>212</v>
      </c>
      <c r="B63" s="45" t="s">
        <v>80</v>
      </c>
      <c r="C63" s="70" t="s">
        <v>23</v>
      </c>
      <c r="D63" s="70" t="s">
        <v>18</v>
      </c>
      <c r="E63" s="70" t="s">
        <v>128</v>
      </c>
      <c r="F63" s="70" t="s">
        <v>132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3" t="s">
        <v>234</v>
      </c>
      <c r="B64" s="68" t="s">
        <v>80</v>
      </c>
      <c r="C64" s="94" t="s">
        <v>20</v>
      </c>
      <c r="D64" s="94" t="s">
        <v>16</v>
      </c>
      <c r="E64" s="94" t="s">
        <v>42</v>
      </c>
      <c r="F64" s="94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3" t="s">
        <v>46</v>
      </c>
      <c r="B65" s="45" t="s">
        <v>80</v>
      </c>
      <c r="C65" s="70" t="s">
        <v>20</v>
      </c>
      <c r="D65" s="70" t="s">
        <v>20</v>
      </c>
      <c r="E65" s="70" t="s">
        <v>42</v>
      </c>
      <c r="F65" s="70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3" t="s">
        <v>233</v>
      </c>
      <c r="B66" s="45" t="s">
        <v>80</v>
      </c>
      <c r="C66" s="70" t="s">
        <v>20</v>
      </c>
      <c r="D66" s="70" t="s">
        <v>20</v>
      </c>
      <c r="E66" s="70" t="s">
        <v>232</v>
      </c>
      <c r="F66" s="70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3" t="s">
        <v>231</v>
      </c>
      <c r="B67" s="45" t="s">
        <v>80</v>
      </c>
      <c r="C67" s="70" t="s">
        <v>20</v>
      </c>
      <c r="D67" s="70" t="s">
        <v>20</v>
      </c>
      <c r="E67" s="70" t="s">
        <v>90</v>
      </c>
      <c r="F67" s="70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3" t="s">
        <v>211</v>
      </c>
      <c r="B68" s="45" t="s">
        <v>80</v>
      </c>
      <c r="C68" s="70" t="s">
        <v>20</v>
      </c>
      <c r="D68" s="70" t="s">
        <v>20</v>
      </c>
      <c r="E68" s="70" t="s">
        <v>90</v>
      </c>
      <c r="F68" s="70" t="s">
        <v>131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3" t="s">
        <v>212</v>
      </c>
      <c r="B69" s="45" t="s">
        <v>80</v>
      </c>
      <c r="C69" s="70" t="s">
        <v>20</v>
      </c>
      <c r="D69" s="70" t="s">
        <v>20</v>
      </c>
      <c r="E69" s="70" t="s">
        <v>90</v>
      </c>
      <c r="F69" s="70" t="s">
        <v>132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5" t="s">
        <v>237</v>
      </c>
      <c r="B70" s="68" t="s">
        <v>80</v>
      </c>
      <c r="C70" s="68" t="s">
        <v>24</v>
      </c>
      <c r="D70" s="68" t="s">
        <v>16</v>
      </c>
      <c r="E70" s="68" t="s">
        <v>42</v>
      </c>
      <c r="F70" s="68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3" t="s">
        <v>236</v>
      </c>
      <c r="B71" s="45" t="s">
        <v>80</v>
      </c>
      <c r="C71" s="70" t="s">
        <v>24</v>
      </c>
      <c r="D71" s="70" t="s">
        <v>16</v>
      </c>
      <c r="E71" s="70" t="s">
        <v>42</v>
      </c>
      <c r="F71" s="70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3" t="s">
        <v>48</v>
      </c>
      <c r="B72" s="68" t="s">
        <v>80</v>
      </c>
      <c r="C72" s="94" t="s">
        <v>24</v>
      </c>
      <c r="D72" s="94" t="s">
        <v>15</v>
      </c>
      <c r="E72" s="94" t="s">
        <v>42</v>
      </c>
      <c r="F72" s="94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3" t="s">
        <v>49</v>
      </c>
      <c r="B73" s="45" t="s">
        <v>80</v>
      </c>
      <c r="C73" s="70" t="s">
        <v>24</v>
      </c>
      <c r="D73" s="70" t="s">
        <v>15</v>
      </c>
      <c r="E73" s="70" t="s">
        <v>235</v>
      </c>
      <c r="F73" s="70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3" t="s">
        <v>47</v>
      </c>
      <c r="B74" s="45" t="s">
        <v>80</v>
      </c>
      <c r="C74" s="70" t="s">
        <v>24</v>
      </c>
      <c r="D74" s="70" t="s">
        <v>15</v>
      </c>
      <c r="E74" s="70" t="s">
        <v>64</v>
      </c>
      <c r="F74" s="70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3" t="s">
        <v>211</v>
      </c>
      <c r="B75" s="45" t="s">
        <v>80</v>
      </c>
      <c r="C75" s="70" t="s">
        <v>24</v>
      </c>
      <c r="D75" s="70" t="s">
        <v>15</v>
      </c>
      <c r="E75" s="70" t="s">
        <v>64</v>
      </c>
      <c r="F75" s="70" t="s">
        <v>131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3" t="s">
        <v>212</v>
      </c>
      <c r="B76" s="45" t="s">
        <v>80</v>
      </c>
      <c r="C76" s="70" t="s">
        <v>24</v>
      </c>
      <c r="D76" s="70" t="s">
        <v>15</v>
      </c>
      <c r="E76" s="70" t="s">
        <v>64</v>
      </c>
      <c r="F76" s="70" t="s">
        <v>132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5" t="s">
        <v>237</v>
      </c>
      <c r="B77" s="68" t="s">
        <v>80</v>
      </c>
      <c r="C77" s="68" t="s">
        <v>24</v>
      </c>
      <c r="D77" s="68" t="s">
        <v>16</v>
      </c>
      <c r="E77" s="68" t="s">
        <v>42</v>
      </c>
      <c r="F77" s="68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3" t="s">
        <v>48</v>
      </c>
      <c r="B78" s="68" t="s">
        <v>80</v>
      </c>
      <c r="C78" s="94" t="s">
        <v>24</v>
      </c>
      <c r="D78" s="94" t="s">
        <v>15</v>
      </c>
      <c r="E78" s="94" t="s">
        <v>42</v>
      </c>
      <c r="F78" s="94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238</v>
      </c>
      <c r="F79" s="97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3" t="s">
        <v>47</v>
      </c>
      <c r="B80" s="45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3" t="s">
        <v>211</v>
      </c>
      <c r="B81" s="45" t="s">
        <v>80</v>
      </c>
      <c r="C81" s="70" t="s">
        <v>24</v>
      </c>
      <c r="D81" s="70" t="s">
        <v>15</v>
      </c>
      <c r="E81" s="70" t="s">
        <v>65</v>
      </c>
      <c r="F81" s="70" t="s">
        <v>131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3" t="s">
        <v>212</v>
      </c>
      <c r="B82" s="45" t="s">
        <v>80</v>
      </c>
      <c r="C82" s="70" t="s">
        <v>24</v>
      </c>
      <c r="D82" s="70" t="s">
        <v>15</v>
      </c>
      <c r="E82" s="70" t="s">
        <v>65</v>
      </c>
      <c r="F82" s="70" t="s">
        <v>132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5" t="s">
        <v>237</v>
      </c>
      <c r="B83" s="68" t="s">
        <v>80</v>
      </c>
      <c r="C83" s="94" t="s">
        <v>24</v>
      </c>
      <c r="D83" s="94" t="s">
        <v>16</v>
      </c>
      <c r="E83" s="97" t="s">
        <v>42</v>
      </c>
      <c r="F83" s="97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09" t="s">
        <v>27</v>
      </c>
      <c r="B84" s="68" t="s">
        <v>80</v>
      </c>
      <c r="C84" s="94" t="s">
        <v>24</v>
      </c>
      <c r="D84" s="94" t="s">
        <v>15</v>
      </c>
      <c r="E84" s="97" t="s">
        <v>42</v>
      </c>
      <c r="F84" s="97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09" t="s">
        <v>240</v>
      </c>
      <c r="B85" s="68" t="s">
        <v>80</v>
      </c>
      <c r="C85" s="94" t="s">
        <v>24</v>
      </c>
      <c r="D85" s="94" t="s">
        <v>15</v>
      </c>
      <c r="E85" s="97" t="s">
        <v>239</v>
      </c>
      <c r="F85" s="97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3" t="s">
        <v>47</v>
      </c>
      <c r="B86" s="45" t="s">
        <v>80</v>
      </c>
      <c r="C86" s="70" t="s">
        <v>24</v>
      </c>
      <c r="D86" s="70" t="s">
        <v>15</v>
      </c>
      <c r="E86" s="70" t="s">
        <v>129</v>
      </c>
      <c r="F86" s="70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3" t="s">
        <v>211</v>
      </c>
      <c r="B87" s="45" t="s">
        <v>80</v>
      </c>
      <c r="C87" s="70" t="s">
        <v>24</v>
      </c>
      <c r="D87" s="70" t="s">
        <v>15</v>
      </c>
      <c r="E87" s="70" t="s">
        <v>129</v>
      </c>
      <c r="F87" s="70" t="s">
        <v>131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3" t="s">
        <v>212</v>
      </c>
      <c r="B88" s="45" t="s">
        <v>80</v>
      </c>
      <c r="C88" s="70" t="s">
        <v>24</v>
      </c>
      <c r="D88" s="70" t="s">
        <v>15</v>
      </c>
      <c r="E88" s="70" t="s">
        <v>129</v>
      </c>
      <c r="F88" s="70" t="s">
        <v>132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3" t="s">
        <v>126</v>
      </c>
      <c r="B89" s="68" t="s">
        <v>80</v>
      </c>
      <c r="C89" s="94" t="s">
        <v>125</v>
      </c>
      <c r="D89" s="94" t="s">
        <v>16</v>
      </c>
      <c r="E89" s="94" t="s">
        <v>42</v>
      </c>
      <c r="F89" s="94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3" t="s">
        <v>201</v>
      </c>
      <c r="B90" s="45" t="s">
        <v>80</v>
      </c>
      <c r="C90" s="70" t="s">
        <v>125</v>
      </c>
      <c r="D90" s="70" t="s">
        <v>23</v>
      </c>
      <c r="E90" s="70" t="s">
        <v>42</v>
      </c>
      <c r="F90" s="70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3" t="s">
        <v>243</v>
      </c>
      <c r="B91" s="45" t="s">
        <v>80</v>
      </c>
      <c r="C91" s="70" t="s">
        <v>125</v>
      </c>
      <c r="D91" s="70" t="s">
        <v>23</v>
      </c>
      <c r="E91" s="70" t="s">
        <v>242</v>
      </c>
      <c r="F91" s="70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3" t="s">
        <v>47</v>
      </c>
      <c r="B92" s="45" t="s">
        <v>80</v>
      </c>
      <c r="C92" s="70" t="s">
        <v>125</v>
      </c>
      <c r="D92" s="70" t="s">
        <v>23</v>
      </c>
      <c r="E92" s="70" t="s">
        <v>241</v>
      </c>
      <c r="F92" s="70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3" t="s">
        <v>211</v>
      </c>
      <c r="B93" s="45" t="s">
        <v>80</v>
      </c>
      <c r="C93" s="70" t="s">
        <v>125</v>
      </c>
      <c r="D93" s="70" t="s">
        <v>23</v>
      </c>
      <c r="E93" s="70" t="s">
        <v>241</v>
      </c>
      <c r="F93" s="70" t="s">
        <v>131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1" t="s">
        <v>28</v>
      </c>
      <c r="B94" s="68"/>
      <c r="C94" s="68"/>
      <c r="D94" s="68"/>
      <c r="E94" s="68"/>
      <c r="F94" s="68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4" customWidth="1"/>
    <col min="2" max="2" width="25.875" style="185" customWidth="1"/>
    <col min="3" max="3" width="95.00390625" style="186" customWidth="1"/>
    <col min="4" max="16384" width="9.125" style="172" customWidth="1"/>
  </cols>
  <sheetData>
    <row r="1" spans="1:3" s="1" customFormat="1" ht="37.5" customHeight="1">
      <c r="A1" s="296" t="s">
        <v>340</v>
      </c>
      <c r="B1" s="296"/>
      <c r="C1" s="296"/>
    </row>
    <row r="2" spans="1:3" s="156" customFormat="1" ht="18.75">
      <c r="A2" s="154"/>
      <c r="B2" s="154"/>
      <c r="C2" s="155"/>
    </row>
    <row r="3" spans="1:3" s="160" customFormat="1" ht="35.25" customHeight="1">
      <c r="A3" s="157" t="s">
        <v>261</v>
      </c>
      <c r="B3" s="158" t="s">
        <v>341</v>
      </c>
      <c r="C3" s="159" t="s">
        <v>342</v>
      </c>
    </row>
    <row r="4" spans="1:3" s="164" customFormat="1" ht="50.25" customHeight="1">
      <c r="A4" s="161">
        <v>1</v>
      </c>
      <c r="B4" s="162" t="s">
        <v>343</v>
      </c>
      <c r="C4" s="163" t="s">
        <v>344</v>
      </c>
    </row>
    <row r="5" spans="1:3" ht="63" customHeight="1">
      <c r="A5" s="161">
        <v>19</v>
      </c>
      <c r="B5" s="179" t="s">
        <v>379</v>
      </c>
      <c r="C5" s="163" t="s">
        <v>380</v>
      </c>
    </row>
    <row r="6" spans="1:3" ht="70.5" customHeight="1">
      <c r="A6" s="168">
        <v>20</v>
      </c>
      <c r="B6" s="180" t="s">
        <v>381</v>
      </c>
      <c r="C6" s="181" t="s">
        <v>211</v>
      </c>
    </row>
    <row r="7" spans="1:3" ht="51" customHeight="1">
      <c r="A7" s="168">
        <v>21</v>
      </c>
      <c r="B7" s="180" t="s">
        <v>382</v>
      </c>
      <c r="C7" s="187" t="s">
        <v>388</v>
      </c>
    </row>
    <row r="8" spans="1:3" s="164" customFormat="1" ht="48.75" customHeight="1">
      <c r="A8" s="165">
        <v>2</v>
      </c>
      <c r="B8" s="166" t="s">
        <v>345</v>
      </c>
      <c r="C8" s="167" t="s">
        <v>346</v>
      </c>
    </row>
    <row r="9" spans="1:3" s="164" customFormat="1" ht="93" customHeight="1">
      <c r="A9" s="168">
        <v>3</v>
      </c>
      <c r="B9" s="169" t="s">
        <v>347</v>
      </c>
      <c r="C9" s="170" t="s">
        <v>348</v>
      </c>
    </row>
    <row r="10" spans="1:3" s="164" customFormat="1" ht="102" customHeight="1">
      <c r="A10" s="168">
        <v>4</v>
      </c>
      <c r="B10" s="169" t="s">
        <v>349</v>
      </c>
      <c r="C10" s="170" t="s">
        <v>350</v>
      </c>
    </row>
    <row r="11" spans="1:3" s="164" customFormat="1" ht="98.25" customHeight="1">
      <c r="A11" s="168">
        <v>5</v>
      </c>
      <c r="B11" s="169" t="s">
        <v>351</v>
      </c>
      <c r="C11" s="170" t="s">
        <v>352</v>
      </c>
    </row>
    <row r="12" spans="1:3" s="156" customFormat="1" ht="45" customHeight="1">
      <c r="A12" s="165">
        <v>6</v>
      </c>
      <c r="B12" s="166" t="s">
        <v>353</v>
      </c>
      <c r="C12" s="167" t="s">
        <v>354</v>
      </c>
    </row>
    <row r="13" spans="1:3" ht="81.75" customHeight="1">
      <c r="A13" s="168">
        <v>7</v>
      </c>
      <c r="B13" s="169" t="s">
        <v>355</v>
      </c>
      <c r="C13" s="171" t="s">
        <v>356</v>
      </c>
    </row>
    <row r="14" spans="1:3" ht="82.5" customHeight="1">
      <c r="A14" s="168">
        <v>8</v>
      </c>
      <c r="B14" s="169" t="s">
        <v>357</v>
      </c>
      <c r="C14" s="171" t="s">
        <v>358</v>
      </c>
    </row>
    <row r="15" spans="1:3" ht="90" customHeight="1">
      <c r="A15" s="168">
        <v>9</v>
      </c>
      <c r="B15" s="169" t="s">
        <v>359</v>
      </c>
      <c r="C15" s="171" t="s">
        <v>360</v>
      </c>
    </row>
    <row r="16" spans="1:3" s="156" customFormat="1" ht="117.75" customHeight="1">
      <c r="A16" s="168">
        <v>10</v>
      </c>
      <c r="B16" s="169" t="s">
        <v>361</v>
      </c>
      <c r="C16" s="173" t="s">
        <v>362</v>
      </c>
    </row>
    <row r="17" spans="1:3" ht="81.75" customHeight="1">
      <c r="A17" s="168">
        <v>11</v>
      </c>
      <c r="B17" s="169" t="s">
        <v>363</v>
      </c>
      <c r="C17" s="173" t="s">
        <v>364</v>
      </c>
    </row>
    <row r="18" spans="1:3" s="156" customFormat="1" ht="45" customHeight="1">
      <c r="A18" s="165">
        <v>12</v>
      </c>
      <c r="B18" s="166" t="s">
        <v>365</v>
      </c>
      <c r="C18" s="167" t="s">
        <v>366</v>
      </c>
    </row>
    <row r="19" spans="1:3" ht="56.25">
      <c r="A19" s="168">
        <v>13</v>
      </c>
      <c r="B19" s="169" t="s">
        <v>367</v>
      </c>
      <c r="C19" s="171" t="s">
        <v>368</v>
      </c>
    </row>
    <row r="20" spans="1:3" ht="84.75" customHeight="1">
      <c r="A20" s="168">
        <v>14</v>
      </c>
      <c r="B20" s="169" t="s">
        <v>369</v>
      </c>
      <c r="C20" s="171" t="s">
        <v>370</v>
      </c>
    </row>
    <row r="21" spans="1:3" ht="96" customHeight="1">
      <c r="A21" s="168">
        <v>15</v>
      </c>
      <c r="B21" s="169" t="s">
        <v>371</v>
      </c>
      <c r="C21" s="174" t="s">
        <v>372</v>
      </c>
    </row>
    <row r="22" spans="1:3" s="156" customFormat="1" ht="58.5">
      <c r="A22" s="165">
        <v>16</v>
      </c>
      <c r="B22" s="175" t="s">
        <v>373</v>
      </c>
      <c r="C22" s="176" t="s">
        <v>374</v>
      </c>
    </row>
    <row r="23" spans="1:3" ht="106.5" customHeight="1">
      <c r="A23" s="168">
        <v>17</v>
      </c>
      <c r="B23" s="177" t="s">
        <v>375</v>
      </c>
      <c r="C23" s="178" t="s">
        <v>376</v>
      </c>
    </row>
    <row r="24" spans="1:3" ht="96.75" customHeight="1">
      <c r="A24" s="168">
        <v>18</v>
      </c>
      <c r="B24" s="177" t="s">
        <v>377</v>
      </c>
      <c r="C24" s="178" t="s">
        <v>378</v>
      </c>
    </row>
    <row r="25" spans="1:3" s="156" customFormat="1" ht="56.25" customHeight="1">
      <c r="A25" s="161">
        <v>22</v>
      </c>
      <c r="B25" s="162" t="s">
        <v>383</v>
      </c>
      <c r="C25" s="182" t="s">
        <v>270</v>
      </c>
    </row>
    <row r="26" spans="1:3" s="156" customFormat="1" ht="43.5" customHeight="1">
      <c r="A26" s="168">
        <v>23</v>
      </c>
      <c r="B26" s="169" t="s">
        <v>384</v>
      </c>
      <c r="C26" s="168" t="s">
        <v>385</v>
      </c>
    </row>
    <row r="27" spans="1:3" s="164" customFormat="1" ht="24" customHeight="1">
      <c r="A27" s="168">
        <v>24</v>
      </c>
      <c r="B27" s="169" t="s">
        <v>386</v>
      </c>
      <c r="C27" s="183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71" t="s">
        <v>248</v>
      </c>
      <c r="F1" s="271"/>
      <c r="G1" s="271"/>
    </row>
    <row r="2" spans="1:7" ht="30" customHeight="1">
      <c r="A2" s="277" t="s">
        <v>329</v>
      </c>
      <c r="B2" s="277"/>
      <c r="C2" s="277"/>
      <c r="D2" s="277"/>
      <c r="E2" s="277"/>
      <c r="F2" s="277"/>
      <c r="G2" s="277"/>
    </row>
    <row r="3" spans="1:8" ht="12.75" customHeight="1">
      <c r="A3" s="59"/>
      <c r="B3" s="60"/>
      <c r="C3" s="60"/>
      <c r="D3" s="278"/>
      <c r="E3" s="278"/>
      <c r="F3" s="5"/>
      <c r="G3" s="93" t="s">
        <v>7</v>
      </c>
      <c r="H3" s="93"/>
    </row>
    <row r="4" spans="1:7" s="33" customFormat="1" ht="70.5" customHeight="1">
      <c r="A4" s="16" t="s">
        <v>110</v>
      </c>
      <c r="B4" s="16" t="s">
        <v>5</v>
      </c>
      <c r="C4" s="16" t="s">
        <v>6</v>
      </c>
      <c r="D4" s="55" t="s">
        <v>195</v>
      </c>
      <c r="E4" s="65" t="s">
        <v>154</v>
      </c>
      <c r="F4" s="55" t="s">
        <v>249</v>
      </c>
      <c r="G4" s="65" t="s">
        <v>250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99"/>
      <c r="B6" s="98"/>
      <c r="C6" s="106" t="s">
        <v>145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8"/>
      <c r="C7" s="106" t="s">
        <v>146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2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159</v>
      </c>
      <c r="C10" s="47" t="s">
        <v>162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161</v>
      </c>
      <c r="C11" s="47" t="s">
        <v>163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5" t="s">
        <v>43</v>
      </c>
      <c r="B12" s="16" t="s">
        <v>186</v>
      </c>
      <c r="C12" s="46" t="s">
        <v>187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1" t="s">
        <v>247</v>
      </c>
      <c r="B13" s="39" t="s">
        <v>185</v>
      </c>
      <c r="C13" s="47" t="s">
        <v>190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1" t="s">
        <v>247</v>
      </c>
      <c r="B14" s="39" t="s">
        <v>184</v>
      </c>
      <c r="C14" s="47" t="s">
        <v>188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1" t="s">
        <v>247</v>
      </c>
      <c r="B15" s="39" t="s">
        <v>183</v>
      </c>
      <c r="C15" s="47" t="s">
        <v>189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1" t="s">
        <v>247</v>
      </c>
      <c r="B16" s="39" t="s">
        <v>182</v>
      </c>
      <c r="C16" s="47" t="s">
        <v>191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2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148</v>
      </c>
      <c r="C18" s="47" t="s">
        <v>153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2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116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1" t="s">
        <v>43</v>
      </c>
      <c r="B22" s="39" t="s">
        <v>34</v>
      </c>
      <c r="C22" s="47" t="s">
        <v>35</v>
      </c>
      <c r="D22" s="101">
        <f>D23+D24</f>
        <v>184.79999999999998</v>
      </c>
      <c r="E22" s="101">
        <f>E23+E24</f>
        <v>9</v>
      </c>
      <c r="F22" s="101">
        <f>F23+F24</f>
        <v>193.79999999999998</v>
      </c>
      <c r="G22" s="101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2" t="s">
        <v>43</v>
      </c>
      <c r="B25" s="16" t="s">
        <v>97</v>
      </c>
      <c r="C25" s="46" t="s">
        <v>98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99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114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107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151</v>
      </c>
      <c r="C30" s="47" t="s">
        <v>108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335</v>
      </c>
      <c r="C33" s="47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2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2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138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113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117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0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0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0">
        <v>0</v>
      </c>
    </row>
    <row r="44" spans="1:7" ht="29.25" customHeight="1">
      <c r="A44" s="102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109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177</v>
      </c>
      <c r="C46" s="46" t="s">
        <v>175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176</v>
      </c>
      <c r="C47" s="47" t="s">
        <v>175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49" t="s">
        <v>80</v>
      </c>
      <c r="B48" s="39" t="s">
        <v>337</v>
      </c>
      <c r="C48" s="47" t="s">
        <v>338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7"/>
      <c r="F50" s="78"/>
      <c r="G50" s="79"/>
    </row>
    <row r="51" ht="15.75">
      <c r="G51" s="30"/>
    </row>
    <row r="52" spans="1:7" ht="15" customHeight="1">
      <c r="A52" s="276"/>
      <c r="B52" s="263"/>
      <c r="C52" s="274"/>
      <c r="D52" s="275"/>
      <c r="E52" s="32"/>
      <c r="G52" s="30"/>
    </row>
    <row r="53" spans="1:7" ht="15.75">
      <c r="A53" s="276"/>
      <c r="B53" s="274"/>
      <c r="C53" s="274"/>
      <c r="D53" s="275"/>
      <c r="E53" s="32"/>
      <c r="G53" s="30"/>
    </row>
    <row r="54" spans="1:7" ht="12.75" customHeight="1">
      <c r="A54" s="31"/>
      <c r="B54" s="263"/>
      <c r="C54" s="274"/>
      <c r="D54" s="275"/>
      <c r="E54" s="32"/>
      <c r="G54" s="30"/>
    </row>
    <row r="55" spans="1:7" ht="12.75" customHeight="1">
      <c r="A55" s="31"/>
      <c r="B55" s="274"/>
      <c r="C55" s="274"/>
      <c r="D55" s="275"/>
      <c r="E55" s="32"/>
      <c r="G55" s="30"/>
    </row>
    <row r="56" spans="1:7" ht="12.75" customHeight="1">
      <c r="A56" s="31"/>
      <c r="B56" s="263"/>
      <c r="C56" s="274"/>
      <c r="D56" s="275"/>
      <c r="E56" s="32"/>
      <c r="G56" s="30"/>
    </row>
    <row r="57" spans="1:7" ht="15.75">
      <c r="A57" s="31"/>
      <c r="B57" s="274"/>
      <c r="C57" s="274"/>
      <c r="D57" s="275"/>
      <c r="E57" s="32"/>
      <c r="G57" s="30"/>
    </row>
    <row r="58" spans="1:5" ht="26.25" customHeight="1">
      <c r="A58" s="276"/>
      <c r="B58" s="266"/>
      <c r="C58" s="266"/>
      <c r="D58" s="266"/>
      <c r="E58" s="29"/>
    </row>
    <row r="59" ht="15.75">
      <c r="A59" s="276"/>
    </row>
  </sheetData>
  <sheetProtection/>
  <mergeCells count="9">
    <mergeCell ref="E1:G1"/>
    <mergeCell ref="B56:D57"/>
    <mergeCell ref="A2:G2"/>
    <mergeCell ref="D3:E3"/>
    <mergeCell ref="B58:D58"/>
    <mergeCell ref="B52:D53"/>
    <mergeCell ref="A52:A53"/>
    <mergeCell ref="A58:A59"/>
    <mergeCell ref="B54:D55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2"/>
  <sheetViews>
    <sheetView view="pageBreakPreview" zoomScale="130" zoomScaleSheetLayoutView="130" zoomScalePageLayoutView="0" workbookViewId="0" topLeftCell="A10">
      <selection activeCell="I3" sqref="I3"/>
    </sheetView>
  </sheetViews>
  <sheetFormatPr defaultColWidth="9.00390625" defaultRowHeight="12.75"/>
  <cols>
    <col min="1" max="1" width="48.75390625" style="34" customWidth="1"/>
    <col min="2" max="2" width="7.875" style="35" customWidth="1"/>
    <col min="3" max="3" width="8.75390625" style="35" customWidth="1"/>
    <col min="4" max="4" width="8.75390625" style="35" hidden="1" customWidth="1"/>
    <col min="5" max="5" width="8.375" style="35" customWidth="1"/>
    <col min="6" max="6" width="12.375" style="35" customWidth="1"/>
    <col min="7" max="7" width="9.625" style="35" hidden="1" customWidth="1"/>
    <col min="8" max="8" width="12.875" style="5" customWidth="1"/>
    <col min="9" max="16384" width="9.125" style="5" customWidth="1"/>
  </cols>
  <sheetData>
    <row r="1" spans="6:8" ht="12.75">
      <c r="F1" s="279" t="s">
        <v>451</v>
      </c>
      <c r="G1" s="279"/>
      <c r="H1" s="279"/>
    </row>
    <row r="2" spans="3:8" ht="103.5" customHeight="1">
      <c r="C2" s="252"/>
      <c r="D2" s="18"/>
      <c r="E2" s="249"/>
      <c r="F2" s="279"/>
      <c r="G2" s="279"/>
      <c r="H2" s="279"/>
    </row>
    <row r="3" spans="1:9" s="4" customFormat="1" ht="66" customHeight="1">
      <c r="A3" s="280" t="s">
        <v>425</v>
      </c>
      <c r="B3" s="280"/>
      <c r="C3" s="280"/>
      <c r="D3" s="280"/>
      <c r="E3" s="280"/>
      <c r="F3" s="280"/>
      <c r="G3" s="280"/>
      <c r="H3" s="280"/>
      <c r="I3" s="86"/>
    </row>
    <row r="4" s="4" customFormat="1" ht="12.75">
      <c r="H4" s="4" t="s">
        <v>7</v>
      </c>
    </row>
    <row r="5" spans="1:8" s="4" customFormat="1" ht="12.75" customHeight="1">
      <c r="A5" s="281" t="s">
        <v>12</v>
      </c>
      <c r="B5" s="281" t="s">
        <v>8</v>
      </c>
      <c r="C5" s="281" t="s">
        <v>9</v>
      </c>
      <c r="D5" s="285" t="s">
        <v>402</v>
      </c>
      <c r="E5" s="286"/>
      <c r="F5" s="253"/>
      <c r="G5" s="247"/>
      <c r="H5" s="283" t="s">
        <v>412</v>
      </c>
    </row>
    <row r="6" spans="1:8" s="40" customFormat="1" ht="39" customHeight="1">
      <c r="A6" s="282"/>
      <c r="B6" s="282"/>
      <c r="C6" s="282"/>
      <c r="D6" s="243" t="s">
        <v>414</v>
      </c>
      <c r="E6" s="243" t="s">
        <v>413</v>
      </c>
      <c r="F6" s="244" t="s">
        <v>95</v>
      </c>
      <c r="G6" s="241" t="s">
        <v>94</v>
      </c>
      <c r="H6" s="284"/>
    </row>
    <row r="7" spans="1:8" s="40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4</v>
      </c>
      <c r="H7" s="66">
        <v>7</v>
      </c>
    </row>
    <row r="8" spans="1:8" s="41" customFormat="1" ht="12.75">
      <c r="A8" s="67" t="s">
        <v>14</v>
      </c>
      <c r="B8" s="68" t="s">
        <v>15</v>
      </c>
      <c r="C8" s="68" t="s">
        <v>16</v>
      </c>
      <c r="D8" s="61">
        <f>D10+D11+D14</f>
        <v>1527.2</v>
      </c>
      <c r="E8" s="61">
        <f>F8-D8</f>
        <v>-10.650000000000091</v>
      </c>
      <c r="F8" s="61">
        <f>F10+F11+F14+F16</f>
        <v>1516.55</v>
      </c>
      <c r="G8" s="61">
        <f aca="true" t="shared" si="0" ref="G8:G36">H8-F8</f>
        <v>-5.619999999999891</v>
      </c>
      <c r="H8" s="61">
        <f>H10+H11+H14+H16</f>
        <v>1510.93</v>
      </c>
    </row>
    <row r="9" spans="1:8" s="42" customFormat="1" ht="38.25" hidden="1">
      <c r="A9" s="69" t="s">
        <v>198</v>
      </c>
      <c r="B9" s="70" t="s">
        <v>15</v>
      </c>
      <c r="C9" s="70" t="s">
        <v>17</v>
      </c>
      <c r="D9" s="71"/>
      <c r="E9" s="61">
        <f aca="true" t="shared" si="1" ref="E9:E36">F9-D9</f>
        <v>0</v>
      </c>
      <c r="F9" s="71"/>
      <c r="G9" s="61">
        <f t="shared" si="0"/>
        <v>0</v>
      </c>
      <c r="H9" s="107"/>
    </row>
    <row r="10" spans="1:8" s="42" customFormat="1" ht="38.25">
      <c r="A10" s="69" t="s">
        <v>336</v>
      </c>
      <c r="B10" s="70" t="s">
        <v>15</v>
      </c>
      <c r="C10" s="70" t="s">
        <v>17</v>
      </c>
      <c r="D10" s="71">
        <v>389.3</v>
      </c>
      <c r="E10" s="25">
        <f t="shared" si="1"/>
        <v>9.420000000000016</v>
      </c>
      <c r="F10" s="71">
        <v>398.72</v>
      </c>
      <c r="G10" s="25">
        <f t="shared" si="0"/>
        <v>0</v>
      </c>
      <c r="H10" s="25">
        <v>398.72</v>
      </c>
    </row>
    <row r="11" spans="1:8" s="36" customFormat="1" ht="51">
      <c r="A11" s="69" t="s">
        <v>199</v>
      </c>
      <c r="B11" s="70" t="s">
        <v>15</v>
      </c>
      <c r="C11" s="70" t="s">
        <v>19</v>
      </c>
      <c r="D11" s="71">
        <v>1127.9</v>
      </c>
      <c r="E11" s="25">
        <f t="shared" si="1"/>
        <v>-38.070000000000164</v>
      </c>
      <c r="F11" s="71">
        <v>1089.83</v>
      </c>
      <c r="G11" s="25">
        <f t="shared" si="0"/>
        <v>-5.619999999999891</v>
      </c>
      <c r="H11" s="71">
        <v>1084.21</v>
      </c>
    </row>
    <row r="12" spans="1:8" s="36" customFormat="1" ht="12.75" hidden="1">
      <c r="A12" s="69" t="s">
        <v>173</v>
      </c>
      <c r="B12" s="70" t="s">
        <v>15</v>
      </c>
      <c r="C12" s="70" t="s">
        <v>20</v>
      </c>
      <c r="D12" s="71"/>
      <c r="E12" s="61">
        <f t="shared" si="1"/>
        <v>0</v>
      </c>
      <c r="F12" s="71"/>
      <c r="G12" s="25">
        <f t="shared" si="0"/>
        <v>10</v>
      </c>
      <c r="H12" s="72">
        <v>10</v>
      </c>
    </row>
    <row r="13" spans="1:8" s="36" customFormat="1" ht="12.75" hidden="1">
      <c r="A13" s="69" t="s">
        <v>169</v>
      </c>
      <c r="B13" s="70" t="s">
        <v>15</v>
      </c>
      <c r="C13" s="70" t="s">
        <v>20</v>
      </c>
      <c r="D13" s="71"/>
      <c r="E13" s="61">
        <f t="shared" si="1"/>
        <v>0</v>
      </c>
      <c r="F13" s="71"/>
      <c r="G13" s="25">
        <f t="shared" si="0"/>
        <v>5</v>
      </c>
      <c r="H13" s="72">
        <v>5</v>
      </c>
    </row>
    <row r="14" spans="1:8" s="36" customFormat="1" ht="12.75">
      <c r="A14" s="69" t="s">
        <v>102</v>
      </c>
      <c r="B14" s="70" t="s">
        <v>15</v>
      </c>
      <c r="C14" s="70" t="s">
        <v>125</v>
      </c>
      <c r="D14" s="71">
        <v>10</v>
      </c>
      <c r="E14" s="25">
        <f t="shared" si="1"/>
        <v>0</v>
      </c>
      <c r="F14" s="71">
        <v>10</v>
      </c>
      <c r="G14" s="25">
        <f t="shared" si="0"/>
        <v>0</v>
      </c>
      <c r="H14" s="72">
        <v>10</v>
      </c>
    </row>
    <row r="15" spans="1:8" s="36" customFormat="1" ht="11.25" customHeight="1" hidden="1">
      <c r="A15" s="69" t="s">
        <v>102</v>
      </c>
      <c r="B15" s="70" t="s">
        <v>15</v>
      </c>
      <c r="C15" s="70" t="s">
        <v>56</v>
      </c>
      <c r="D15" s="71"/>
      <c r="E15" s="61">
        <f t="shared" si="1"/>
        <v>0</v>
      </c>
      <c r="F15" s="71"/>
      <c r="G15" s="25">
        <f t="shared" si="0"/>
        <v>0</v>
      </c>
      <c r="H15" s="72">
        <v>0</v>
      </c>
    </row>
    <row r="16" spans="1:8" s="36" customFormat="1" ht="11.25" customHeight="1">
      <c r="A16" s="69" t="s">
        <v>448</v>
      </c>
      <c r="B16" s="70" t="s">
        <v>429</v>
      </c>
      <c r="C16" s="70" t="s">
        <v>15</v>
      </c>
      <c r="D16" s="71"/>
      <c r="E16" s="25">
        <v>18</v>
      </c>
      <c r="F16" s="71">
        <v>18</v>
      </c>
      <c r="G16" s="25"/>
      <c r="H16" s="72">
        <v>18</v>
      </c>
    </row>
    <row r="17" spans="1:8" s="36" customFormat="1" ht="12.75">
      <c r="A17" s="67" t="s">
        <v>21</v>
      </c>
      <c r="B17" s="68" t="s">
        <v>17</v>
      </c>
      <c r="C17" s="68" t="s">
        <v>16</v>
      </c>
      <c r="D17" s="61">
        <f>D18</f>
        <v>60.9</v>
      </c>
      <c r="E17" s="61">
        <f t="shared" si="1"/>
        <v>4.899999999999999</v>
      </c>
      <c r="F17" s="61">
        <f>F18</f>
        <v>65.8</v>
      </c>
      <c r="G17" s="61">
        <f t="shared" si="0"/>
        <v>2.4000000000000057</v>
      </c>
      <c r="H17" s="61">
        <f>H18</f>
        <v>68.2</v>
      </c>
    </row>
    <row r="18" spans="1:8" s="43" customFormat="1" ht="15" customHeight="1">
      <c r="A18" s="69" t="s">
        <v>57</v>
      </c>
      <c r="B18" s="70" t="s">
        <v>17</v>
      </c>
      <c r="C18" s="70" t="s">
        <v>18</v>
      </c>
      <c r="D18" s="71">
        <v>60.9</v>
      </c>
      <c r="E18" s="25">
        <f t="shared" si="1"/>
        <v>4.899999999999999</v>
      </c>
      <c r="F18" s="71">
        <v>65.8</v>
      </c>
      <c r="G18" s="25">
        <f t="shared" si="0"/>
        <v>2.4000000000000057</v>
      </c>
      <c r="H18" s="25">
        <v>68.2</v>
      </c>
    </row>
    <row r="19" spans="1:8" s="44" customFormat="1" ht="12.75" hidden="1">
      <c r="A19" s="67" t="s">
        <v>22</v>
      </c>
      <c r="B19" s="68" t="s">
        <v>19</v>
      </c>
      <c r="C19" s="68" t="s">
        <v>16</v>
      </c>
      <c r="D19" s="61"/>
      <c r="E19" s="25">
        <f t="shared" si="1"/>
        <v>65.8</v>
      </c>
      <c r="F19" s="71">
        <v>65.8</v>
      </c>
      <c r="G19" s="25">
        <f t="shared" si="0"/>
        <v>2.4000000000000057</v>
      </c>
      <c r="H19" s="25">
        <v>68.2</v>
      </c>
    </row>
    <row r="20" spans="1:8" ht="12.75" hidden="1">
      <c r="A20" s="73" t="s">
        <v>70</v>
      </c>
      <c r="B20" s="70" t="s">
        <v>19</v>
      </c>
      <c r="C20" s="70" t="s">
        <v>56</v>
      </c>
      <c r="D20" s="71"/>
      <c r="E20" s="25">
        <f t="shared" si="1"/>
        <v>65.8</v>
      </c>
      <c r="F20" s="71">
        <v>65.8</v>
      </c>
      <c r="G20" s="25">
        <f t="shared" si="0"/>
        <v>2.4000000000000057</v>
      </c>
      <c r="H20" s="25">
        <v>68.2</v>
      </c>
    </row>
    <row r="21" spans="1:8" ht="12.75" hidden="1">
      <c r="A21" s="83" t="s">
        <v>22</v>
      </c>
      <c r="B21" s="94" t="s">
        <v>19</v>
      </c>
      <c r="C21" s="94" t="s">
        <v>16</v>
      </c>
      <c r="D21" s="95"/>
      <c r="E21" s="25">
        <f t="shared" si="1"/>
        <v>65.8</v>
      </c>
      <c r="F21" s="71">
        <v>65.8</v>
      </c>
      <c r="G21" s="25">
        <f t="shared" si="0"/>
        <v>2.4000000000000057</v>
      </c>
      <c r="H21" s="25">
        <v>68.2</v>
      </c>
    </row>
    <row r="22" spans="1:8" ht="12.75" hidden="1">
      <c r="A22" s="73" t="s">
        <v>197</v>
      </c>
      <c r="B22" s="70" t="s">
        <v>19</v>
      </c>
      <c r="C22" s="70" t="s">
        <v>196</v>
      </c>
      <c r="D22" s="71"/>
      <c r="E22" s="25">
        <f t="shared" si="1"/>
        <v>65.8</v>
      </c>
      <c r="F22" s="71">
        <v>65.8</v>
      </c>
      <c r="G22" s="25">
        <f t="shared" si="0"/>
        <v>2.4000000000000057</v>
      </c>
      <c r="H22" s="25">
        <v>68.2</v>
      </c>
    </row>
    <row r="23" spans="1:8" ht="25.5">
      <c r="A23" s="83" t="s">
        <v>282</v>
      </c>
      <c r="B23" s="94" t="s">
        <v>18</v>
      </c>
      <c r="C23" s="94" t="s">
        <v>429</v>
      </c>
      <c r="D23" s="95"/>
      <c r="E23" s="61">
        <f t="shared" si="1"/>
        <v>50</v>
      </c>
      <c r="F23" s="95">
        <f>F24</f>
        <v>50</v>
      </c>
      <c r="G23" s="61"/>
      <c r="H23" s="61">
        <f>H24</f>
        <v>50</v>
      </c>
    </row>
    <row r="24" spans="1:8" ht="12.75">
      <c r="A24" s="73" t="s">
        <v>433</v>
      </c>
      <c r="B24" s="70" t="s">
        <v>18</v>
      </c>
      <c r="C24" s="70" t="s">
        <v>429</v>
      </c>
      <c r="D24" s="71"/>
      <c r="E24" s="25">
        <f t="shared" si="1"/>
        <v>50</v>
      </c>
      <c r="F24" s="71">
        <v>50</v>
      </c>
      <c r="G24" s="25"/>
      <c r="H24" s="25">
        <v>50</v>
      </c>
    </row>
    <row r="25" spans="1:8" ht="12.75">
      <c r="A25" s="67" t="s">
        <v>25</v>
      </c>
      <c r="B25" s="68" t="s">
        <v>23</v>
      </c>
      <c r="C25" s="68" t="s">
        <v>16</v>
      </c>
      <c r="D25" s="61">
        <f>D27</f>
        <v>30</v>
      </c>
      <c r="E25" s="61">
        <f t="shared" si="1"/>
        <v>-10</v>
      </c>
      <c r="F25" s="61">
        <f>F26+F27+F28</f>
        <v>20</v>
      </c>
      <c r="G25" s="61">
        <f t="shared" si="0"/>
        <v>0</v>
      </c>
      <c r="H25" s="61">
        <f>H26+H27+H28</f>
        <v>20</v>
      </c>
    </row>
    <row r="26" spans="1:8" s="37" customFormat="1" ht="12.75" hidden="1">
      <c r="A26" s="73" t="s">
        <v>71</v>
      </c>
      <c r="B26" s="70" t="s">
        <v>23</v>
      </c>
      <c r="C26" s="70" t="s">
        <v>17</v>
      </c>
      <c r="D26" s="71"/>
      <c r="E26" s="61">
        <f t="shared" si="1"/>
        <v>0</v>
      </c>
      <c r="F26" s="71">
        <v>0</v>
      </c>
      <c r="G26" s="25">
        <f t="shared" si="0"/>
        <v>0</v>
      </c>
      <c r="H26" s="25">
        <v>0</v>
      </c>
    </row>
    <row r="27" spans="1:8" ht="14.25" customHeight="1">
      <c r="A27" s="73" t="s">
        <v>127</v>
      </c>
      <c r="B27" s="70" t="s">
        <v>23</v>
      </c>
      <c r="C27" s="70" t="s">
        <v>18</v>
      </c>
      <c r="D27" s="71">
        <v>30</v>
      </c>
      <c r="E27" s="25">
        <f t="shared" si="1"/>
        <v>-10</v>
      </c>
      <c r="F27" s="71">
        <v>20</v>
      </c>
      <c r="G27" s="25">
        <f t="shared" si="0"/>
        <v>0</v>
      </c>
      <c r="H27" s="72">
        <v>20</v>
      </c>
    </row>
    <row r="28" spans="1:8" ht="14.25" customHeight="1" hidden="1">
      <c r="A28" s="150" t="s">
        <v>339</v>
      </c>
      <c r="B28" s="70" t="s">
        <v>23</v>
      </c>
      <c r="C28" s="70" t="s">
        <v>23</v>
      </c>
      <c r="D28" s="71"/>
      <c r="E28" s="61">
        <f t="shared" si="1"/>
        <v>0</v>
      </c>
      <c r="F28" s="71">
        <v>0</v>
      </c>
      <c r="G28" s="25">
        <f t="shared" si="0"/>
        <v>0</v>
      </c>
      <c r="H28" s="72">
        <v>0</v>
      </c>
    </row>
    <row r="29" spans="1:8" s="14" customFormat="1" ht="12.75">
      <c r="A29" s="67" t="s">
        <v>26</v>
      </c>
      <c r="B29" s="68" t="s">
        <v>20</v>
      </c>
      <c r="C29" s="68" t="s">
        <v>16</v>
      </c>
      <c r="D29" s="61">
        <f>D30</f>
        <v>149.7</v>
      </c>
      <c r="E29" s="61">
        <f t="shared" si="1"/>
        <v>-139.7</v>
      </c>
      <c r="F29" s="61">
        <f>F30</f>
        <v>10</v>
      </c>
      <c r="G29" s="61">
        <f t="shared" si="0"/>
        <v>0</v>
      </c>
      <c r="H29" s="61">
        <f>H30</f>
        <v>10</v>
      </c>
    </row>
    <row r="30" spans="1:8" ht="15" customHeight="1">
      <c r="A30" s="73" t="s">
        <v>46</v>
      </c>
      <c r="B30" s="70" t="s">
        <v>20</v>
      </c>
      <c r="C30" s="70" t="s">
        <v>20</v>
      </c>
      <c r="D30" s="71">
        <v>149.7</v>
      </c>
      <c r="E30" s="25">
        <f t="shared" si="1"/>
        <v>-139.7</v>
      </c>
      <c r="F30" s="71">
        <v>10</v>
      </c>
      <c r="G30" s="25">
        <f t="shared" si="0"/>
        <v>0</v>
      </c>
      <c r="H30" s="72">
        <v>10</v>
      </c>
    </row>
    <row r="31" spans="1:8" s="14" customFormat="1" ht="12.75">
      <c r="A31" s="67" t="s">
        <v>200</v>
      </c>
      <c r="B31" s="68" t="s">
        <v>24</v>
      </c>
      <c r="C31" s="68" t="s">
        <v>16</v>
      </c>
      <c r="D31" s="61">
        <f>D32</f>
        <v>155</v>
      </c>
      <c r="E31" s="61">
        <f t="shared" si="1"/>
        <v>-40</v>
      </c>
      <c r="F31" s="61">
        <f>F32</f>
        <v>115</v>
      </c>
      <c r="G31" s="61">
        <f t="shared" si="0"/>
        <v>5</v>
      </c>
      <c r="H31" s="61">
        <f>H32</f>
        <v>120</v>
      </c>
    </row>
    <row r="32" spans="1:8" ht="12.75">
      <c r="A32" s="73" t="s">
        <v>27</v>
      </c>
      <c r="B32" s="70" t="s">
        <v>24</v>
      </c>
      <c r="C32" s="70" t="s">
        <v>15</v>
      </c>
      <c r="D32" s="71">
        <v>155</v>
      </c>
      <c r="E32" s="25">
        <f t="shared" si="1"/>
        <v>-40</v>
      </c>
      <c r="F32" s="71">
        <v>115</v>
      </c>
      <c r="G32" s="25">
        <f t="shared" si="0"/>
        <v>5</v>
      </c>
      <c r="H32" s="72">
        <v>120</v>
      </c>
    </row>
    <row r="33" spans="1:8" ht="12.75" hidden="1">
      <c r="A33" s="83" t="s">
        <v>124</v>
      </c>
      <c r="B33" s="94" t="s">
        <v>125</v>
      </c>
      <c r="C33" s="94" t="s">
        <v>16</v>
      </c>
      <c r="D33" s="95"/>
      <c r="E33" s="61">
        <f t="shared" si="1"/>
        <v>0</v>
      </c>
      <c r="F33" s="95"/>
      <c r="G33" s="25">
        <f t="shared" si="0"/>
        <v>0</v>
      </c>
      <c r="H33" s="96">
        <f>H34</f>
        <v>0</v>
      </c>
    </row>
    <row r="34" spans="1:8" ht="12.75" hidden="1">
      <c r="A34" s="73" t="s">
        <v>126</v>
      </c>
      <c r="B34" s="70" t="s">
        <v>125</v>
      </c>
      <c r="C34" s="70" t="s">
        <v>15</v>
      </c>
      <c r="D34" s="71"/>
      <c r="E34" s="61">
        <f t="shared" si="1"/>
        <v>0</v>
      </c>
      <c r="F34" s="71"/>
      <c r="G34" s="25">
        <f t="shared" si="0"/>
        <v>0</v>
      </c>
      <c r="H34" s="72">
        <v>0</v>
      </c>
    </row>
    <row r="35" spans="1:8" ht="12.75">
      <c r="A35" s="83" t="s">
        <v>124</v>
      </c>
      <c r="B35" s="94" t="s">
        <v>125</v>
      </c>
      <c r="C35" s="94" t="s">
        <v>16</v>
      </c>
      <c r="D35" s="95">
        <f>D36</f>
        <v>1128.04</v>
      </c>
      <c r="E35" s="61">
        <f t="shared" si="1"/>
        <v>135.47000000000003</v>
      </c>
      <c r="F35" s="95">
        <f>F36</f>
        <v>1263.51</v>
      </c>
      <c r="G35" s="25">
        <f t="shared" si="0"/>
        <v>-0.6199999999998909</v>
      </c>
      <c r="H35" s="96">
        <f>H36</f>
        <v>1262.89</v>
      </c>
    </row>
    <row r="36" spans="1:8" ht="25.5">
      <c r="A36" s="73" t="s">
        <v>201</v>
      </c>
      <c r="B36" s="70" t="s">
        <v>125</v>
      </c>
      <c r="C36" s="70" t="s">
        <v>23</v>
      </c>
      <c r="D36" s="71">
        <v>1128.04</v>
      </c>
      <c r="E36" s="25">
        <f t="shared" si="1"/>
        <v>135.47000000000003</v>
      </c>
      <c r="F36" s="71">
        <v>1263.51</v>
      </c>
      <c r="G36" s="25">
        <f t="shared" si="0"/>
        <v>-0.6199999999998909</v>
      </c>
      <c r="H36" s="71">
        <v>1262.89</v>
      </c>
    </row>
    <row r="37" spans="1:8" ht="12.75">
      <c r="A37" s="83" t="s">
        <v>167</v>
      </c>
      <c r="B37" s="94"/>
      <c r="C37" s="94"/>
      <c r="D37" s="95">
        <f>D8+D17+D25+D29+D31+D35</f>
        <v>3050.84</v>
      </c>
      <c r="E37" s="61">
        <f>F37-D37</f>
        <v>-9.980000000000473</v>
      </c>
      <c r="F37" s="95">
        <f>F8+F17+F25+F29+F31+F35+F23</f>
        <v>3040.8599999999997</v>
      </c>
      <c r="G37" s="95">
        <f>G8+G17+G19+G25+G29+G31+G35</f>
        <v>3.5600000000002296</v>
      </c>
      <c r="H37" s="95">
        <f>H8+H17+H25+H29+H31+H35+H23</f>
        <v>3042.0200000000004</v>
      </c>
    </row>
    <row r="38" spans="1:8" ht="12.75">
      <c r="A38" s="73" t="s">
        <v>155</v>
      </c>
      <c r="B38" s="70" t="s">
        <v>157</v>
      </c>
      <c r="C38" s="70" t="s">
        <v>157</v>
      </c>
      <c r="D38" s="71">
        <v>160.57</v>
      </c>
      <c r="E38" s="25">
        <f>F38-D38</f>
        <v>-82.6</v>
      </c>
      <c r="F38" s="71">
        <v>77.97</v>
      </c>
      <c r="G38" s="71">
        <v>84.76</v>
      </c>
      <c r="H38" s="71">
        <v>160.11</v>
      </c>
    </row>
    <row r="39" spans="1:8" s="14" customFormat="1" ht="12.75">
      <c r="A39" s="67" t="s">
        <v>28</v>
      </c>
      <c r="B39" s="68"/>
      <c r="C39" s="68"/>
      <c r="D39" s="61">
        <f>D37+D38</f>
        <v>3211.4100000000003</v>
      </c>
      <c r="E39" s="61">
        <f>F39-D39</f>
        <v>-92.58000000000084</v>
      </c>
      <c r="F39" s="61">
        <f>F37+F38</f>
        <v>3118.8299999999995</v>
      </c>
      <c r="G39" s="61">
        <f>G37+G38</f>
        <v>88.32000000000023</v>
      </c>
      <c r="H39" s="61">
        <f>H37+H38</f>
        <v>3202.1300000000006</v>
      </c>
    </row>
    <row r="40" ht="12.75">
      <c r="H40" s="38"/>
    </row>
    <row r="42" ht="12.75">
      <c r="F42" s="64"/>
    </row>
  </sheetData>
  <sheetProtection/>
  <mergeCells count="7">
    <mergeCell ref="F1:H2"/>
    <mergeCell ref="A3:H3"/>
    <mergeCell ref="A5:A6"/>
    <mergeCell ref="B5:B6"/>
    <mergeCell ref="C5:C6"/>
    <mergeCell ref="H5:H6"/>
    <mergeCell ref="D5:F5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71" t="s">
        <v>251</v>
      </c>
      <c r="F1" s="271"/>
      <c r="G1" s="271"/>
      <c r="H1" s="18"/>
      <c r="I1" s="18"/>
    </row>
    <row r="2" spans="1:7" s="6" customFormat="1" ht="51.75" customHeight="1">
      <c r="A2" s="254" t="s">
        <v>330</v>
      </c>
      <c r="B2" s="254"/>
      <c r="C2" s="254"/>
      <c r="D2" s="254"/>
      <c r="E2" s="254"/>
      <c r="F2" s="254"/>
      <c r="G2" s="254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81" t="s">
        <v>12</v>
      </c>
      <c r="B4" s="281" t="s">
        <v>8</v>
      </c>
      <c r="C4" s="281" t="s">
        <v>9</v>
      </c>
      <c r="D4" s="285" t="s">
        <v>202</v>
      </c>
      <c r="E4" s="255"/>
      <c r="F4" s="256"/>
      <c r="G4" s="82" t="s">
        <v>252</v>
      </c>
    </row>
    <row r="5" spans="1:7" s="8" customFormat="1" ht="45" customHeight="1">
      <c r="A5" s="282"/>
      <c r="B5" s="282"/>
      <c r="C5" s="282"/>
      <c r="D5" s="66" t="s">
        <v>92</v>
      </c>
      <c r="E5" s="66" t="s">
        <v>55</v>
      </c>
      <c r="F5" s="66" t="s">
        <v>93</v>
      </c>
      <c r="G5" s="66" t="s">
        <v>0</v>
      </c>
    </row>
    <row r="6" spans="1:7" s="8" customFormat="1" ht="15.75">
      <c r="A6" s="66">
        <v>1</v>
      </c>
      <c r="B6" s="66">
        <v>2</v>
      </c>
      <c r="C6" s="66">
        <v>3</v>
      </c>
      <c r="D6" s="66"/>
      <c r="E6" s="66">
        <v>4</v>
      </c>
      <c r="F6" s="66">
        <v>5</v>
      </c>
      <c r="G6" s="66">
        <v>7</v>
      </c>
    </row>
    <row r="7" spans="1:7" s="10" customFormat="1" ht="12.75">
      <c r="A7" s="67" t="s">
        <v>14</v>
      </c>
      <c r="B7" s="68" t="s">
        <v>15</v>
      </c>
      <c r="C7" s="68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69" t="s">
        <v>198</v>
      </c>
      <c r="B8" s="70" t="s">
        <v>15</v>
      </c>
      <c r="C8" s="70" t="s">
        <v>17</v>
      </c>
      <c r="D8" s="71"/>
      <c r="E8" s="61">
        <f t="shared" si="0"/>
        <v>0</v>
      </c>
      <c r="F8" s="25"/>
      <c r="G8" s="25"/>
    </row>
    <row r="9" spans="1:7" s="22" customFormat="1" ht="25.5">
      <c r="A9" s="69" t="s">
        <v>336</v>
      </c>
      <c r="B9" s="70" t="s">
        <v>15</v>
      </c>
      <c r="C9" s="70" t="s">
        <v>17</v>
      </c>
      <c r="D9" s="71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69" t="s">
        <v>199</v>
      </c>
      <c r="B10" s="70" t="s">
        <v>15</v>
      </c>
      <c r="C10" s="70" t="s">
        <v>19</v>
      </c>
      <c r="D10" s="71">
        <v>2003.8</v>
      </c>
      <c r="E10" s="25">
        <f t="shared" si="0"/>
        <v>-826.05</v>
      </c>
      <c r="F10" s="71">
        <f>1308.75-131</f>
        <v>1177.75</v>
      </c>
      <c r="G10" s="25">
        <f>1177.75+1.47</f>
        <v>1179.22</v>
      </c>
    </row>
    <row r="11" spans="1:7" s="19" customFormat="1" ht="12.75">
      <c r="A11" s="69" t="s">
        <v>102</v>
      </c>
      <c r="B11" s="70" t="s">
        <v>15</v>
      </c>
      <c r="C11" s="70" t="s">
        <v>125</v>
      </c>
      <c r="D11" s="71">
        <v>15</v>
      </c>
      <c r="E11" s="25">
        <f t="shared" si="0"/>
        <v>0</v>
      </c>
      <c r="F11" s="72">
        <v>15</v>
      </c>
      <c r="G11" s="72">
        <v>15</v>
      </c>
    </row>
    <row r="12" spans="1:7" s="19" customFormat="1" ht="12.75" hidden="1">
      <c r="A12" s="69" t="s">
        <v>102</v>
      </c>
      <c r="B12" s="70" t="s">
        <v>15</v>
      </c>
      <c r="C12" s="70" t="s">
        <v>56</v>
      </c>
      <c r="D12" s="71"/>
      <c r="E12" s="25">
        <f t="shared" si="0"/>
        <v>0</v>
      </c>
      <c r="F12" s="72">
        <v>0</v>
      </c>
      <c r="G12" s="72">
        <v>0</v>
      </c>
    </row>
    <row r="13" spans="1:7" s="11" customFormat="1" ht="12.75">
      <c r="A13" s="67" t="s">
        <v>21</v>
      </c>
      <c r="B13" s="68" t="s">
        <v>17</v>
      </c>
      <c r="C13" s="68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69" t="s">
        <v>57</v>
      </c>
      <c r="B14" s="70" t="s">
        <v>17</v>
      </c>
      <c r="C14" s="70" t="s">
        <v>18</v>
      </c>
      <c r="D14" s="71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3" t="s">
        <v>22</v>
      </c>
      <c r="B15" s="94" t="s">
        <v>19</v>
      </c>
      <c r="C15" s="94" t="s">
        <v>16</v>
      </c>
      <c r="D15" s="95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3" t="s">
        <v>197</v>
      </c>
      <c r="B16" s="70" t="s">
        <v>19</v>
      </c>
      <c r="C16" s="70" t="s">
        <v>196</v>
      </c>
      <c r="D16" s="71">
        <v>477.8</v>
      </c>
      <c r="E16" s="25">
        <f t="shared" si="0"/>
        <v>-477.8</v>
      </c>
      <c r="F16" s="25"/>
      <c r="G16" s="25"/>
    </row>
    <row r="17" spans="1:7" ht="12.75">
      <c r="A17" s="67" t="s">
        <v>25</v>
      </c>
      <c r="B17" s="68" t="s">
        <v>23</v>
      </c>
      <c r="C17" s="68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3" t="s">
        <v>71</v>
      </c>
      <c r="B18" s="70" t="s">
        <v>23</v>
      </c>
      <c r="C18" s="70" t="s">
        <v>17</v>
      </c>
      <c r="D18" s="71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3" t="s">
        <v>127</v>
      </c>
      <c r="B19" s="70" t="s">
        <v>23</v>
      </c>
      <c r="C19" s="70" t="s">
        <v>18</v>
      </c>
      <c r="D19" s="71">
        <v>100.12</v>
      </c>
      <c r="E19" s="25">
        <f t="shared" si="0"/>
        <v>373.1</v>
      </c>
      <c r="F19" s="72">
        <f>108.5+364.72</f>
        <v>473.22</v>
      </c>
      <c r="G19" s="72">
        <f>108.5+364.72</f>
        <v>473.22</v>
      </c>
    </row>
    <row r="20" spans="1:7" ht="12.75">
      <c r="A20" s="67" t="s">
        <v>26</v>
      </c>
      <c r="B20" s="68" t="s">
        <v>20</v>
      </c>
      <c r="C20" s="68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3" t="s">
        <v>46</v>
      </c>
      <c r="B21" s="70" t="s">
        <v>20</v>
      </c>
      <c r="C21" s="70" t="s">
        <v>20</v>
      </c>
      <c r="D21" s="71">
        <v>89.2</v>
      </c>
      <c r="E21" s="25">
        <f t="shared" si="0"/>
        <v>0</v>
      </c>
      <c r="F21" s="72">
        <v>89.2</v>
      </c>
      <c r="G21" s="72">
        <v>89.2</v>
      </c>
    </row>
    <row r="22" spans="1:7" ht="12.75">
      <c r="A22" s="67" t="s">
        <v>203</v>
      </c>
      <c r="B22" s="68" t="s">
        <v>24</v>
      </c>
      <c r="C22" s="68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3" t="s">
        <v>27</v>
      </c>
      <c r="B23" s="70" t="s">
        <v>24</v>
      </c>
      <c r="C23" s="70" t="s">
        <v>15</v>
      </c>
      <c r="D23" s="71">
        <f>135.09+107.1</f>
        <v>242.19</v>
      </c>
      <c r="E23" s="25">
        <f t="shared" si="0"/>
        <v>112.61000000000001</v>
      </c>
      <c r="F23" s="72">
        <f>435.57-80.77</f>
        <v>354.8</v>
      </c>
      <c r="G23" s="72">
        <f>354.8-80.92</f>
        <v>273.88</v>
      </c>
    </row>
    <row r="24" spans="1:7" ht="12.75" hidden="1">
      <c r="A24" s="83" t="s">
        <v>124</v>
      </c>
      <c r="B24" s="94" t="s">
        <v>125</v>
      </c>
      <c r="C24" s="94" t="s">
        <v>15</v>
      </c>
      <c r="D24" s="95"/>
      <c r="E24" s="25">
        <f t="shared" si="0"/>
        <v>0</v>
      </c>
      <c r="F24" s="96">
        <f>F25</f>
        <v>0</v>
      </c>
      <c r="G24" s="96">
        <f>G25</f>
        <v>0</v>
      </c>
    </row>
    <row r="25" spans="1:7" ht="12.75" hidden="1">
      <c r="A25" s="73" t="s">
        <v>126</v>
      </c>
      <c r="B25" s="70" t="s">
        <v>125</v>
      </c>
      <c r="C25" s="70" t="s">
        <v>15</v>
      </c>
      <c r="D25" s="71"/>
      <c r="E25" s="25">
        <f t="shared" si="0"/>
        <v>0</v>
      </c>
      <c r="F25" s="72">
        <v>0</v>
      </c>
      <c r="G25" s="72">
        <v>0</v>
      </c>
    </row>
    <row r="26" spans="1:7" ht="12.75">
      <c r="A26" s="83" t="s">
        <v>124</v>
      </c>
      <c r="B26" s="94" t="s">
        <v>125</v>
      </c>
      <c r="C26" s="94" t="s">
        <v>16</v>
      </c>
      <c r="D26" s="95">
        <f>D27</f>
        <v>769.69</v>
      </c>
      <c r="E26" s="25">
        <f t="shared" si="0"/>
        <v>-178.62</v>
      </c>
      <c r="F26" s="96">
        <f>F27</f>
        <v>591.07</v>
      </c>
      <c r="G26" s="96">
        <f>G27</f>
        <v>591.07</v>
      </c>
    </row>
    <row r="27" spans="1:7" ht="12.75">
      <c r="A27" s="73" t="s">
        <v>201</v>
      </c>
      <c r="B27" s="70" t="s">
        <v>125</v>
      </c>
      <c r="C27" s="70" t="s">
        <v>23</v>
      </c>
      <c r="D27" s="71">
        <v>769.69</v>
      </c>
      <c r="E27" s="25">
        <f t="shared" si="0"/>
        <v>-178.62</v>
      </c>
      <c r="F27" s="72">
        <v>591.07</v>
      </c>
      <c r="G27" s="72">
        <v>591.07</v>
      </c>
    </row>
    <row r="28" spans="1:7" s="103" customFormat="1" ht="12.75">
      <c r="A28" s="83" t="s">
        <v>167</v>
      </c>
      <c r="B28" s="94"/>
      <c r="C28" s="94"/>
      <c r="D28" s="95">
        <f>D7+D13+D17+D20+D22+D26+D15</f>
        <v>4176.8</v>
      </c>
      <c r="E28" s="25">
        <f t="shared" si="0"/>
        <v>-1026.8200000000002</v>
      </c>
      <c r="F28" s="96">
        <f>F7+F13+F15+F17+F20+F22+F26</f>
        <v>3149.98</v>
      </c>
      <c r="G28" s="96">
        <f>G7+G13+G15+G17+G20+G22+G26</f>
        <v>3072</v>
      </c>
    </row>
    <row r="29" spans="1:7" s="103" customFormat="1" ht="12.75">
      <c r="A29" s="83" t="s">
        <v>166</v>
      </c>
      <c r="B29" s="70" t="s">
        <v>157</v>
      </c>
      <c r="C29" s="70" t="s">
        <v>157</v>
      </c>
      <c r="D29" s="71">
        <v>107.1</v>
      </c>
      <c r="E29" s="25">
        <f t="shared" si="0"/>
        <v>-26.33</v>
      </c>
      <c r="F29" s="72">
        <v>80.77</v>
      </c>
      <c r="G29" s="72">
        <v>161.68</v>
      </c>
    </row>
    <row r="30" spans="1:7" ht="12.75">
      <c r="A30" s="67" t="s">
        <v>28</v>
      </c>
      <c r="B30" s="68"/>
      <c r="C30" s="68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0"/>
      <c r="E31" s="80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201"/>
  <sheetViews>
    <sheetView tabSelected="1" view="pageBreakPreview" zoomScaleSheetLayoutView="100" zoomScalePageLayoutView="0" workbookViewId="0" topLeftCell="A4">
      <selection activeCell="N6" sqref="N6"/>
    </sheetView>
  </sheetViews>
  <sheetFormatPr defaultColWidth="9.00390625" defaultRowHeight="12.75"/>
  <cols>
    <col min="1" max="1" width="37.75390625" style="0" customWidth="1"/>
    <col min="2" max="2" width="6.25390625" style="0" customWidth="1"/>
    <col min="3" max="3" width="6.00390625" style="0" customWidth="1"/>
    <col min="4" max="4" width="5.25390625" style="0" customWidth="1"/>
    <col min="5" max="5" width="11.625" style="0" customWidth="1"/>
    <col min="6" max="6" width="10.25390625" style="0" customWidth="1"/>
    <col min="7" max="7" width="11.125" style="0" hidden="1" customWidth="1"/>
    <col min="8" max="8" width="8.875" style="0" hidden="1" customWidth="1"/>
    <col min="9" max="9" width="11.125" style="0" customWidth="1"/>
    <col min="10" max="10" width="11.25390625" style="15" customWidth="1"/>
    <col min="11" max="11" width="11.75390625" style="0" hidden="1" customWidth="1"/>
    <col min="12" max="12" width="11.875" style="15" customWidth="1"/>
    <col min="13" max="13" width="4.125" style="0" customWidth="1"/>
  </cols>
  <sheetData>
    <row r="1" spans="6:12" ht="12.75">
      <c r="F1" s="257"/>
      <c r="G1" s="257"/>
      <c r="H1" s="257"/>
      <c r="I1" s="257"/>
      <c r="J1" s="257"/>
      <c r="K1" s="257"/>
      <c r="L1" s="257"/>
    </row>
    <row r="2" spans="1:14" ht="73.5" customHeight="1">
      <c r="A2" s="288"/>
      <c r="B2" s="288"/>
      <c r="C2" s="288"/>
      <c r="D2" s="288"/>
      <c r="E2" s="288"/>
      <c r="F2" s="271" t="s">
        <v>449</v>
      </c>
      <c r="G2" s="271"/>
      <c r="H2" s="271"/>
      <c r="I2" s="271"/>
      <c r="J2" s="271"/>
      <c r="K2" s="271"/>
      <c r="L2" s="271"/>
      <c r="M2" s="18"/>
      <c r="N2" s="18"/>
    </row>
    <row r="3" spans="1:15" s="1" customFormat="1" ht="47.25" customHeight="1">
      <c r="A3" s="280" t="s">
        <v>422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7"/>
      <c r="N3" s="287"/>
      <c r="O3" s="287"/>
    </row>
    <row r="4" spans="1:12" s="1" customFormat="1" ht="14.25" customHeight="1">
      <c r="A4" s="76"/>
      <c r="B4" s="76"/>
      <c r="C4" s="76"/>
      <c r="D4" s="76"/>
      <c r="E4" s="76"/>
      <c r="F4" s="76"/>
      <c r="G4" s="76"/>
      <c r="H4" s="76"/>
      <c r="I4" s="76"/>
      <c r="J4" s="74"/>
      <c r="K4" s="76"/>
      <c r="L4" s="74" t="s">
        <v>7</v>
      </c>
    </row>
    <row r="5" spans="1:12" s="1" customFormat="1" ht="14.25" customHeight="1">
      <c r="A5" s="281" t="s">
        <v>12</v>
      </c>
      <c r="B5" s="281" t="s">
        <v>13</v>
      </c>
      <c r="C5" s="281" t="s">
        <v>8</v>
      </c>
      <c r="D5" s="281" t="s">
        <v>9</v>
      </c>
      <c r="E5" s="281" t="s">
        <v>10</v>
      </c>
      <c r="F5" s="281" t="s">
        <v>11</v>
      </c>
      <c r="G5" s="151"/>
      <c r="H5" s="260" t="s">
        <v>402</v>
      </c>
      <c r="I5" s="261"/>
      <c r="J5" s="262"/>
      <c r="K5" s="240"/>
      <c r="L5" s="283" t="s">
        <v>412</v>
      </c>
    </row>
    <row r="6" spans="1:12" s="9" customFormat="1" ht="39.75" customHeight="1">
      <c r="A6" s="282"/>
      <c r="B6" s="282"/>
      <c r="C6" s="282"/>
      <c r="D6" s="282"/>
      <c r="E6" s="282"/>
      <c r="F6" s="282"/>
      <c r="G6" s="152" t="s">
        <v>92</v>
      </c>
      <c r="H6" s="243" t="s">
        <v>414</v>
      </c>
      <c r="I6" s="243" t="s">
        <v>413</v>
      </c>
      <c r="J6" s="244" t="s">
        <v>95</v>
      </c>
      <c r="K6" s="241" t="s">
        <v>94</v>
      </c>
      <c r="L6" s="259"/>
    </row>
    <row r="7" spans="1:12" s="9" customFormat="1" ht="12.7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8">
        <v>7</v>
      </c>
      <c r="H7" s="68"/>
      <c r="I7" s="68"/>
      <c r="J7" s="75">
        <v>9</v>
      </c>
      <c r="K7" s="66">
        <v>8</v>
      </c>
      <c r="L7" s="75">
        <v>9</v>
      </c>
    </row>
    <row r="8" spans="1:13" ht="14.25" customHeight="1" hidden="1">
      <c r="A8" s="85" t="s">
        <v>206</v>
      </c>
      <c r="B8" s="68" t="s">
        <v>80</v>
      </c>
      <c r="C8" s="68"/>
      <c r="D8" s="68"/>
      <c r="E8" s="68"/>
      <c r="F8" s="68"/>
      <c r="G8" s="61" t="e">
        <f>G33+#REF!+G57</f>
        <v>#REF!</v>
      </c>
      <c r="H8" s="61"/>
      <c r="I8" s="61"/>
      <c r="J8" s="61" t="e">
        <f>J33+#REF!+J57+#REF!</f>
        <v>#REF!</v>
      </c>
      <c r="K8" s="61" t="e">
        <f>L8-G8</f>
        <v>#REF!</v>
      </c>
      <c r="L8" s="61" t="e">
        <f>L33+#REF!+L57+#REF!</f>
        <v>#REF!</v>
      </c>
      <c r="M8" s="258"/>
    </row>
    <row r="9" spans="1:13" ht="14.25" customHeight="1">
      <c r="A9" s="85" t="s">
        <v>419</v>
      </c>
      <c r="B9" s="68" t="s">
        <v>80</v>
      </c>
      <c r="C9" s="68" t="s">
        <v>16</v>
      </c>
      <c r="D9" s="68" t="s">
        <v>16</v>
      </c>
      <c r="E9" s="68" t="s">
        <v>42</v>
      </c>
      <c r="F9" s="68" t="s">
        <v>43</v>
      </c>
      <c r="G9" s="61">
        <f>G10</f>
        <v>1998.96</v>
      </c>
      <c r="H9" s="61">
        <f>H10+H73+H123+H137+H170+H188+H183</f>
        <v>3050.84</v>
      </c>
      <c r="I9" s="61">
        <f>J9-H9</f>
        <v>-9.980000000000018</v>
      </c>
      <c r="J9" s="61">
        <f>J10+J73+J108+J123+J137+J170+J188+J119</f>
        <v>3040.86</v>
      </c>
      <c r="K9" s="61">
        <f>K10+K73+K108+K123+K137+K170+K188</f>
        <v>1.1599999999999966</v>
      </c>
      <c r="L9" s="61">
        <f>L10+L73+L108+L123+L137+L170+L188+L119</f>
        <v>3042.0200000000004</v>
      </c>
      <c r="M9" s="258"/>
    </row>
    <row r="10" spans="1:13" ht="14.25" customHeight="1">
      <c r="A10" s="85" t="s">
        <v>207</v>
      </c>
      <c r="B10" s="68" t="s">
        <v>80</v>
      </c>
      <c r="C10" s="68" t="s">
        <v>15</v>
      </c>
      <c r="D10" s="68" t="s">
        <v>16</v>
      </c>
      <c r="E10" s="68" t="s">
        <v>42</v>
      </c>
      <c r="F10" s="68" t="s">
        <v>43</v>
      </c>
      <c r="G10" s="61">
        <f>G12+G33+G53+G57</f>
        <v>1998.96</v>
      </c>
      <c r="H10" s="61">
        <f>H11+H44+H61</f>
        <v>1527.2</v>
      </c>
      <c r="I10" s="61">
        <f aca="true" t="shared" si="0" ref="I10:I76">J10-H10</f>
        <v>-10.650000000000091</v>
      </c>
      <c r="J10" s="61">
        <f>J11+J44+J61+J70</f>
        <v>1516.55</v>
      </c>
      <c r="K10" s="61">
        <f>K11+K44+K61</f>
        <v>-5.619999999999891</v>
      </c>
      <c r="L10" s="61">
        <f>L11+L44+L61+L70</f>
        <v>1510.93</v>
      </c>
      <c r="M10" s="258"/>
    </row>
    <row r="11" spans="1:13" s="103" customFormat="1" ht="14.25" customHeight="1">
      <c r="A11" s="67" t="s">
        <v>336</v>
      </c>
      <c r="B11" s="68" t="s">
        <v>80</v>
      </c>
      <c r="C11" s="68" t="s">
        <v>15</v>
      </c>
      <c r="D11" s="68" t="s">
        <v>17</v>
      </c>
      <c r="E11" s="144" t="s">
        <v>258</v>
      </c>
      <c r="F11" s="153" t="s">
        <v>43</v>
      </c>
      <c r="G11" s="61"/>
      <c r="H11" s="61">
        <f>H16</f>
        <v>389.3</v>
      </c>
      <c r="I11" s="61">
        <f t="shared" si="0"/>
        <v>9.420000000000016</v>
      </c>
      <c r="J11" s="61">
        <f>J16</f>
        <v>398.72</v>
      </c>
      <c r="K11" s="61">
        <f>K16</f>
        <v>0</v>
      </c>
      <c r="L11" s="61">
        <f>L16</f>
        <v>398.72</v>
      </c>
      <c r="M11" s="258"/>
    </row>
    <row r="12" spans="1:13" ht="14.25" customHeight="1" hidden="1">
      <c r="A12" s="34" t="s">
        <v>270</v>
      </c>
      <c r="B12" s="134" t="s">
        <v>80</v>
      </c>
      <c r="C12" s="134" t="s">
        <v>15</v>
      </c>
      <c r="D12" s="134" t="s">
        <v>17</v>
      </c>
      <c r="E12" s="141" t="s">
        <v>309</v>
      </c>
      <c r="F12" s="141" t="s">
        <v>43</v>
      </c>
      <c r="G12" s="61">
        <f>G13+G21</f>
        <v>0</v>
      </c>
      <c r="H12" s="61"/>
      <c r="I12" s="61">
        <f t="shared" si="0"/>
        <v>388.34</v>
      </c>
      <c r="J12" s="25">
        <f>J13</f>
        <v>388.34</v>
      </c>
      <c r="K12" s="25">
        <f aca="true" t="shared" si="1" ref="K12:K19">L12-J12</f>
        <v>-388.34</v>
      </c>
      <c r="L12" s="25">
        <f>L13</f>
        <v>0</v>
      </c>
      <c r="M12" s="258"/>
    </row>
    <row r="13" spans="1:13" s="103" customFormat="1" ht="25.5" customHeight="1" hidden="1">
      <c r="A13" s="145" t="s">
        <v>271</v>
      </c>
      <c r="B13" s="45" t="s">
        <v>80</v>
      </c>
      <c r="C13" s="45" t="s">
        <v>15</v>
      </c>
      <c r="D13" s="45" t="s">
        <v>17</v>
      </c>
      <c r="E13" s="188" t="s">
        <v>309</v>
      </c>
      <c r="F13" s="188" t="s">
        <v>43</v>
      </c>
      <c r="G13" s="25">
        <f aca="true" t="shared" si="2" ref="G13:L14">G14</f>
        <v>0</v>
      </c>
      <c r="H13" s="25"/>
      <c r="I13" s="61">
        <f t="shared" si="0"/>
        <v>388.34</v>
      </c>
      <c r="J13" s="25">
        <f t="shared" si="2"/>
        <v>388.34</v>
      </c>
      <c r="K13" s="25">
        <f t="shared" si="1"/>
        <v>-388.34</v>
      </c>
      <c r="L13" s="25">
        <f t="shared" si="2"/>
        <v>0</v>
      </c>
      <c r="M13" s="258"/>
    </row>
    <row r="14" spans="1:13" ht="27.75" customHeight="1" hidden="1">
      <c r="A14" s="34" t="s">
        <v>272</v>
      </c>
      <c r="B14" s="134" t="s">
        <v>80</v>
      </c>
      <c r="C14" s="134" t="s">
        <v>15</v>
      </c>
      <c r="D14" s="134" t="s">
        <v>17</v>
      </c>
      <c r="E14" s="141" t="s">
        <v>309</v>
      </c>
      <c r="F14" s="188" t="s">
        <v>43</v>
      </c>
      <c r="G14" s="25">
        <f t="shared" si="2"/>
        <v>0</v>
      </c>
      <c r="H14" s="25"/>
      <c r="I14" s="61">
        <f t="shared" si="0"/>
        <v>388.34</v>
      </c>
      <c r="J14" s="25">
        <f t="shared" si="2"/>
        <v>388.34</v>
      </c>
      <c r="K14" s="25">
        <f t="shared" si="1"/>
        <v>-388.34</v>
      </c>
      <c r="L14" s="25">
        <f t="shared" si="2"/>
        <v>0</v>
      </c>
      <c r="M14" s="258"/>
    </row>
    <row r="15" spans="1:13" ht="36.75" customHeight="1" hidden="1">
      <c r="A15" s="136" t="s">
        <v>211</v>
      </c>
      <c r="B15" s="134" t="s">
        <v>80</v>
      </c>
      <c r="C15" s="134" t="s">
        <v>15</v>
      </c>
      <c r="D15" s="134" t="s">
        <v>17</v>
      </c>
      <c r="E15" s="141" t="s">
        <v>309</v>
      </c>
      <c r="F15" s="188" t="s">
        <v>131</v>
      </c>
      <c r="G15" s="25">
        <v>0</v>
      </c>
      <c r="H15" s="25"/>
      <c r="I15" s="61">
        <f t="shared" si="0"/>
        <v>388.34</v>
      </c>
      <c r="J15" s="25">
        <v>388.34</v>
      </c>
      <c r="K15" s="25">
        <f t="shared" si="1"/>
        <v>-388.34</v>
      </c>
      <c r="L15" s="25">
        <v>0</v>
      </c>
      <c r="M15" s="258"/>
    </row>
    <row r="16" spans="1:13" s="103" customFormat="1" ht="26.25" customHeight="1">
      <c r="A16" s="202" t="s">
        <v>271</v>
      </c>
      <c r="B16" s="203" t="s">
        <v>80</v>
      </c>
      <c r="C16" s="203" t="s">
        <v>15</v>
      </c>
      <c r="D16" s="203" t="s">
        <v>17</v>
      </c>
      <c r="E16" s="203" t="s">
        <v>383</v>
      </c>
      <c r="F16" s="203" t="s">
        <v>43</v>
      </c>
      <c r="G16" s="203"/>
      <c r="H16" s="204">
        <f>H17</f>
        <v>389.3</v>
      </c>
      <c r="I16" s="61">
        <f t="shared" si="0"/>
        <v>9.420000000000016</v>
      </c>
      <c r="J16" s="204">
        <f>J17</f>
        <v>398.72</v>
      </c>
      <c r="K16" s="204">
        <f t="shared" si="1"/>
        <v>0</v>
      </c>
      <c r="L16" s="205">
        <f>L17</f>
        <v>398.72</v>
      </c>
      <c r="M16" s="258"/>
    </row>
    <row r="17" spans="1:13" ht="24.75" customHeight="1">
      <c r="A17" s="206" t="s">
        <v>390</v>
      </c>
      <c r="B17" s="207" t="s">
        <v>80</v>
      </c>
      <c r="C17" s="207" t="s">
        <v>15</v>
      </c>
      <c r="D17" s="207" t="s">
        <v>17</v>
      </c>
      <c r="E17" s="207" t="s">
        <v>384</v>
      </c>
      <c r="F17" s="207" t="s">
        <v>43</v>
      </c>
      <c r="G17" s="206"/>
      <c r="H17" s="208">
        <f>H18+H19</f>
        <v>389.3</v>
      </c>
      <c r="I17" s="25">
        <f t="shared" si="0"/>
        <v>9.420000000000016</v>
      </c>
      <c r="J17" s="208">
        <f>J18+J19</f>
        <v>398.72</v>
      </c>
      <c r="K17" s="208">
        <f t="shared" si="1"/>
        <v>0</v>
      </c>
      <c r="L17" s="209">
        <f>L18+L19</f>
        <v>398.72</v>
      </c>
      <c r="M17" s="258"/>
    </row>
    <row r="18" spans="1:13" ht="25.5" customHeight="1">
      <c r="A18" s="206" t="s">
        <v>391</v>
      </c>
      <c r="B18" s="207" t="s">
        <v>80</v>
      </c>
      <c r="C18" s="207" t="s">
        <v>15</v>
      </c>
      <c r="D18" s="207" t="s">
        <v>17</v>
      </c>
      <c r="E18" s="207" t="s">
        <v>384</v>
      </c>
      <c r="F18" s="207" t="s">
        <v>131</v>
      </c>
      <c r="G18" s="206"/>
      <c r="H18" s="208">
        <v>299</v>
      </c>
      <c r="I18" s="25">
        <f t="shared" si="0"/>
        <v>7.240000000000009</v>
      </c>
      <c r="J18" s="208">
        <v>306.24</v>
      </c>
      <c r="K18" s="208">
        <f t="shared" si="1"/>
        <v>0</v>
      </c>
      <c r="L18" s="209">
        <f>J18</f>
        <v>306.24</v>
      </c>
      <c r="M18" s="258"/>
    </row>
    <row r="19" spans="1:13" ht="58.5" customHeight="1">
      <c r="A19" s="206" t="s">
        <v>389</v>
      </c>
      <c r="B19" s="207" t="s">
        <v>80</v>
      </c>
      <c r="C19" s="207" t="s">
        <v>15</v>
      </c>
      <c r="D19" s="207" t="s">
        <v>17</v>
      </c>
      <c r="E19" s="207" t="s">
        <v>384</v>
      </c>
      <c r="F19" s="207" t="s">
        <v>387</v>
      </c>
      <c r="G19" s="206"/>
      <c r="H19" s="208">
        <v>90.3</v>
      </c>
      <c r="I19" s="25">
        <f t="shared" si="0"/>
        <v>2.180000000000007</v>
      </c>
      <c r="J19" s="208">
        <v>92.48</v>
      </c>
      <c r="K19" s="208">
        <f t="shared" si="1"/>
        <v>0</v>
      </c>
      <c r="L19" s="209">
        <f>J19</f>
        <v>92.48</v>
      </c>
      <c r="M19" s="258"/>
    </row>
    <row r="20" spans="1:13" s="103" customFormat="1" ht="57" customHeight="1" hidden="1">
      <c r="A20" s="210" t="s">
        <v>199</v>
      </c>
      <c r="B20" s="211" t="s">
        <v>80</v>
      </c>
      <c r="C20" s="211" t="s">
        <v>15</v>
      </c>
      <c r="D20" s="211" t="s">
        <v>19</v>
      </c>
      <c r="E20" s="212" t="s">
        <v>42</v>
      </c>
      <c r="F20" s="212" t="s">
        <v>43</v>
      </c>
      <c r="G20" s="205"/>
      <c r="H20" s="205"/>
      <c r="I20" s="61">
        <f t="shared" si="0"/>
        <v>2267.58</v>
      </c>
      <c r="J20" s="205">
        <f>J21+J44</f>
        <v>2267.58</v>
      </c>
      <c r="K20" s="205"/>
      <c r="L20" s="205">
        <f>J20+K20</f>
        <v>2267.58</v>
      </c>
      <c r="M20" s="258"/>
    </row>
    <row r="21" spans="1:13" s="103" customFormat="1" ht="39.75" customHeight="1" hidden="1">
      <c r="A21" s="213" t="s">
        <v>313</v>
      </c>
      <c r="B21" s="214" t="s">
        <v>80</v>
      </c>
      <c r="C21" s="214" t="s">
        <v>15</v>
      </c>
      <c r="D21" s="214" t="s">
        <v>19</v>
      </c>
      <c r="E21" s="215" t="s">
        <v>307</v>
      </c>
      <c r="F21" s="215" t="s">
        <v>43</v>
      </c>
      <c r="G21" s="205">
        <f>G22</f>
        <v>0</v>
      </c>
      <c r="H21" s="205"/>
      <c r="I21" s="61">
        <f t="shared" si="0"/>
        <v>1177.75</v>
      </c>
      <c r="J21" s="205">
        <f>J22</f>
        <v>1177.75</v>
      </c>
      <c r="K21" s="205">
        <f>K22</f>
        <v>-1177.75</v>
      </c>
      <c r="L21" s="209">
        <f>J21+K21</f>
        <v>0</v>
      </c>
      <c r="M21" s="258"/>
    </row>
    <row r="22" spans="1:13" ht="38.25" customHeight="1" hidden="1">
      <c r="A22" s="216" t="s">
        <v>328</v>
      </c>
      <c r="B22" s="197" t="s">
        <v>80</v>
      </c>
      <c r="C22" s="197" t="s">
        <v>15</v>
      </c>
      <c r="D22" s="197" t="s">
        <v>19</v>
      </c>
      <c r="E22" s="217" t="s">
        <v>308</v>
      </c>
      <c r="F22" s="217" t="s">
        <v>43</v>
      </c>
      <c r="G22" s="209">
        <f>G23+G25+G26+G27+G28</f>
        <v>0</v>
      </c>
      <c r="H22" s="209"/>
      <c r="I22" s="61">
        <f t="shared" si="0"/>
        <v>1177.75</v>
      </c>
      <c r="J22" s="209">
        <f>J23+J25+J26+J27+J28</f>
        <v>1177.75</v>
      </c>
      <c r="K22" s="209">
        <f>K23+K25+K26+K27+K28</f>
        <v>-1177.75</v>
      </c>
      <c r="L22" s="209">
        <f>L23+L25+L26+L27+L28</f>
        <v>0</v>
      </c>
      <c r="M22" s="258"/>
    </row>
    <row r="23" spans="1:13" ht="36" customHeight="1" hidden="1">
      <c r="A23" s="218" t="s">
        <v>211</v>
      </c>
      <c r="B23" s="197" t="s">
        <v>80</v>
      </c>
      <c r="C23" s="197" t="s">
        <v>15</v>
      </c>
      <c r="D23" s="197" t="s">
        <v>19</v>
      </c>
      <c r="E23" s="217" t="s">
        <v>308</v>
      </c>
      <c r="F23" s="217" t="s">
        <v>131</v>
      </c>
      <c r="G23" s="209">
        <v>0</v>
      </c>
      <c r="H23" s="209"/>
      <c r="I23" s="61">
        <f t="shared" si="0"/>
        <v>862.83</v>
      </c>
      <c r="J23" s="209">
        <v>862.83</v>
      </c>
      <c r="K23" s="209">
        <f>L23-J23</f>
        <v>-862.83</v>
      </c>
      <c r="L23" s="209">
        <v>0</v>
      </c>
      <c r="M23" s="258"/>
    </row>
    <row r="24" spans="1:13" ht="26.25" customHeight="1" hidden="1">
      <c r="A24" s="219" t="s">
        <v>310</v>
      </c>
      <c r="B24" s="197" t="s">
        <v>80</v>
      </c>
      <c r="C24" s="197" t="s">
        <v>15</v>
      </c>
      <c r="D24" s="197" t="s">
        <v>19</v>
      </c>
      <c r="E24" s="217" t="s">
        <v>308</v>
      </c>
      <c r="F24" s="217" t="s">
        <v>311</v>
      </c>
      <c r="G24" s="209"/>
      <c r="H24" s="209"/>
      <c r="I24" s="61">
        <f t="shared" si="0"/>
        <v>0</v>
      </c>
      <c r="J24" s="209"/>
      <c r="K24" s="209"/>
      <c r="L24" s="209">
        <f>J24+K24</f>
        <v>0</v>
      </c>
      <c r="M24" s="258"/>
    </row>
    <row r="25" spans="1:13" ht="39" customHeight="1" hidden="1">
      <c r="A25" s="219" t="s">
        <v>275</v>
      </c>
      <c r="B25" s="197" t="s">
        <v>80</v>
      </c>
      <c r="C25" s="197" t="s">
        <v>15</v>
      </c>
      <c r="D25" s="197" t="s">
        <v>19</v>
      </c>
      <c r="E25" s="217" t="s">
        <v>308</v>
      </c>
      <c r="F25" s="217" t="s">
        <v>141</v>
      </c>
      <c r="G25" s="209">
        <v>0</v>
      </c>
      <c r="H25" s="209"/>
      <c r="I25" s="61">
        <f t="shared" si="0"/>
        <v>45</v>
      </c>
      <c r="J25" s="209">
        <v>45</v>
      </c>
      <c r="K25" s="209">
        <f>L25-J25</f>
        <v>-45</v>
      </c>
      <c r="L25" s="209">
        <v>0</v>
      </c>
      <c r="M25" s="258"/>
    </row>
    <row r="26" spans="1:13" ht="39.75" customHeight="1" hidden="1">
      <c r="A26" s="219" t="s">
        <v>276</v>
      </c>
      <c r="B26" s="197" t="s">
        <v>80</v>
      </c>
      <c r="C26" s="197" t="s">
        <v>15</v>
      </c>
      <c r="D26" s="197" t="s">
        <v>19</v>
      </c>
      <c r="E26" s="217" t="s">
        <v>308</v>
      </c>
      <c r="F26" s="217" t="s">
        <v>132</v>
      </c>
      <c r="G26" s="209">
        <v>0</v>
      </c>
      <c r="H26" s="209"/>
      <c r="I26" s="61">
        <f t="shared" si="0"/>
        <v>221.72</v>
      </c>
      <c r="J26" s="209">
        <v>221.72</v>
      </c>
      <c r="K26" s="209">
        <f>L26-J26</f>
        <v>-221.72</v>
      </c>
      <c r="L26" s="209">
        <v>0</v>
      </c>
      <c r="M26" s="258"/>
    </row>
    <row r="27" spans="1:13" ht="26.25" customHeight="1" hidden="1">
      <c r="A27" s="219" t="s">
        <v>277</v>
      </c>
      <c r="B27" s="197" t="s">
        <v>80</v>
      </c>
      <c r="C27" s="197" t="s">
        <v>15</v>
      </c>
      <c r="D27" s="197" t="s">
        <v>19</v>
      </c>
      <c r="E27" s="217" t="s">
        <v>308</v>
      </c>
      <c r="F27" s="217" t="s">
        <v>140</v>
      </c>
      <c r="G27" s="209">
        <v>0</v>
      </c>
      <c r="H27" s="209"/>
      <c r="I27" s="61">
        <f t="shared" si="0"/>
        <v>33.56</v>
      </c>
      <c r="J27" s="209">
        <v>33.56</v>
      </c>
      <c r="K27" s="209">
        <f>L27-J27</f>
        <v>-33.56</v>
      </c>
      <c r="L27" s="209">
        <v>0</v>
      </c>
      <c r="M27" s="258"/>
    </row>
    <row r="28" spans="1:13" ht="17.25" customHeight="1" hidden="1">
      <c r="A28" s="219" t="s">
        <v>278</v>
      </c>
      <c r="B28" s="197" t="s">
        <v>80</v>
      </c>
      <c r="C28" s="197" t="s">
        <v>15</v>
      </c>
      <c r="D28" s="197" t="s">
        <v>19</v>
      </c>
      <c r="E28" s="217" t="s">
        <v>308</v>
      </c>
      <c r="F28" s="217" t="s">
        <v>139</v>
      </c>
      <c r="G28" s="209">
        <v>0</v>
      </c>
      <c r="H28" s="209"/>
      <c r="I28" s="61">
        <f t="shared" si="0"/>
        <v>14.64</v>
      </c>
      <c r="J28" s="209">
        <v>14.64</v>
      </c>
      <c r="K28" s="209">
        <f>L28-J28</f>
        <v>-14.64</v>
      </c>
      <c r="L28" s="209">
        <v>0</v>
      </c>
      <c r="M28" s="258"/>
    </row>
    <row r="29" spans="1:13" ht="39.75" customHeight="1" hidden="1">
      <c r="A29" s="220" t="s">
        <v>198</v>
      </c>
      <c r="B29" s="211" t="s">
        <v>80</v>
      </c>
      <c r="C29" s="211" t="s">
        <v>15</v>
      </c>
      <c r="D29" s="211" t="s">
        <v>17</v>
      </c>
      <c r="E29" s="211" t="s">
        <v>42</v>
      </c>
      <c r="F29" s="211" t="s">
        <v>43</v>
      </c>
      <c r="G29" s="205">
        <f aca="true" t="shared" si="3" ref="G29:K31">G30</f>
        <v>0</v>
      </c>
      <c r="H29" s="205"/>
      <c r="I29" s="61">
        <f t="shared" si="0"/>
        <v>0</v>
      </c>
      <c r="J29" s="205">
        <f t="shared" si="3"/>
        <v>0</v>
      </c>
      <c r="K29" s="205">
        <f t="shared" si="3"/>
        <v>1</v>
      </c>
      <c r="L29" s="209">
        <f aca="true" t="shared" si="4" ref="L29:L43">J29+K29</f>
        <v>1</v>
      </c>
      <c r="M29" s="258"/>
    </row>
    <row r="30" spans="1:13" ht="51" customHeight="1" hidden="1">
      <c r="A30" s="219" t="s">
        <v>209</v>
      </c>
      <c r="B30" s="221" t="s">
        <v>80</v>
      </c>
      <c r="C30" s="198" t="s">
        <v>15</v>
      </c>
      <c r="D30" s="198" t="s">
        <v>17</v>
      </c>
      <c r="E30" s="198" t="s">
        <v>208</v>
      </c>
      <c r="F30" s="198" t="s">
        <v>43</v>
      </c>
      <c r="G30" s="209">
        <f t="shared" si="3"/>
        <v>0</v>
      </c>
      <c r="H30" s="209"/>
      <c r="I30" s="61">
        <f t="shared" si="0"/>
        <v>0</v>
      </c>
      <c r="J30" s="209">
        <f t="shared" si="3"/>
        <v>0</v>
      </c>
      <c r="K30" s="209">
        <f t="shared" si="3"/>
        <v>1</v>
      </c>
      <c r="L30" s="209">
        <f t="shared" si="4"/>
        <v>1</v>
      </c>
      <c r="M30" s="258"/>
    </row>
    <row r="31" spans="1:13" ht="13.5" customHeight="1" hidden="1">
      <c r="A31" s="219" t="s">
        <v>210</v>
      </c>
      <c r="B31" s="221" t="s">
        <v>80</v>
      </c>
      <c r="C31" s="198" t="s">
        <v>15</v>
      </c>
      <c r="D31" s="198" t="s">
        <v>17</v>
      </c>
      <c r="E31" s="198" t="s">
        <v>60</v>
      </c>
      <c r="F31" s="198" t="s">
        <v>43</v>
      </c>
      <c r="G31" s="209">
        <f t="shared" si="3"/>
        <v>0</v>
      </c>
      <c r="H31" s="209"/>
      <c r="I31" s="61">
        <f t="shared" si="0"/>
        <v>0</v>
      </c>
      <c r="J31" s="209">
        <f t="shared" si="3"/>
        <v>0</v>
      </c>
      <c r="K31" s="209">
        <f t="shared" si="3"/>
        <v>1</v>
      </c>
      <c r="L31" s="209">
        <f t="shared" si="4"/>
        <v>1</v>
      </c>
      <c r="M31" s="258"/>
    </row>
    <row r="32" spans="1:13" ht="39.75" customHeight="1" hidden="1">
      <c r="A32" s="219" t="s">
        <v>211</v>
      </c>
      <c r="B32" s="221" t="s">
        <v>80</v>
      </c>
      <c r="C32" s="198" t="s">
        <v>15</v>
      </c>
      <c r="D32" s="198" t="s">
        <v>17</v>
      </c>
      <c r="E32" s="198" t="s">
        <v>60</v>
      </c>
      <c r="F32" s="198" t="s">
        <v>131</v>
      </c>
      <c r="G32" s="209">
        <v>0</v>
      </c>
      <c r="H32" s="209"/>
      <c r="I32" s="61">
        <f t="shared" si="0"/>
        <v>0</v>
      </c>
      <c r="J32" s="209">
        <v>0</v>
      </c>
      <c r="K32" s="209">
        <v>1</v>
      </c>
      <c r="L32" s="209">
        <f t="shared" si="4"/>
        <v>1</v>
      </c>
      <c r="M32" s="258"/>
    </row>
    <row r="33" spans="1:13" ht="42" customHeight="1" hidden="1">
      <c r="A33" s="220" t="s">
        <v>216</v>
      </c>
      <c r="B33" s="211" t="s">
        <v>80</v>
      </c>
      <c r="C33" s="200" t="s">
        <v>15</v>
      </c>
      <c r="D33" s="200" t="s">
        <v>19</v>
      </c>
      <c r="E33" s="200" t="s">
        <v>42</v>
      </c>
      <c r="F33" s="200" t="s">
        <v>43</v>
      </c>
      <c r="G33" s="205">
        <f>G34+G37</f>
        <v>1983.96</v>
      </c>
      <c r="H33" s="205"/>
      <c r="I33" s="61">
        <f t="shared" si="0"/>
        <v>0</v>
      </c>
      <c r="J33" s="205">
        <f>J34+J37</f>
        <v>0</v>
      </c>
      <c r="K33" s="205">
        <f>K34+K37</f>
        <v>0</v>
      </c>
      <c r="L33" s="209">
        <f t="shared" si="4"/>
        <v>0</v>
      </c>
      <c r="M33" s="258"/>
    </row>
    <row r="34" spans="1:13" ht="50.25" customHeight="1" hidden="1">
      <c r="A34" s="219" t="s">
        <v>215</v>
      </c>
      <c r="B34" s="221" t="s">
        <v>80</v>
      </c>
      <c r="C34" s="198" t="s">
        <v>15</v>
      </c>
      <c r="D34" s="198" t="s">
        <v>19</v>
      </c>
      <c r="E34" s="198" t="s">
        <v>208</v>
      </c>
      <c r="F34" s="198" t="s">
        <v>43</v>
      </c>
      <c r="G34" s="209">
        <f aca="true" t="shared" si="5" ref="G34:K35">G35</f>
        <v>727</v>
      </c>
      <c r="H34" s="209"/>
      <c r="I34" s="61">
        <f t="shared" si="0"/>
        <v>0</v>
      </c>
      <c r="J34" s="209">
        <f t="shared" si="5"/>
        <v>0</v>
      </c>
      <c r="K34" s="209">
        <f t="shared" si="5"/>
        <v>0</v>
      </c>
      <c r="L34" s="209">
        <f t="shared" si="4"/>
        <v>0</v>
      </c>
      <c r="M34" s="258"/>
    </row>
    <row r="35" spans="1:13" ht="24.75" customHeight="1" hidden="1">
      <c r="A35" s="219" t="s">
        <v>214</v>
      </c>
      <c r="B35" s="221" t="s">
        <v>80</v>
      </c>
      <c r="C35" s="198" t="s">
        <v>15</v>
      </c>
      <c r="D35" s="198" t="s">
        <v>19</v>
      </c>
      <c r="E35" s="198" t="s">
        <v>60</v>
      </c>
      <c r="F35" s="198" t="s">
        <v>43</v>
      </c>
      <c r="G35" s="209">
        <f t="shared" si="5"/>
        <v>727</v>
      </c>
      <c r="H35" s="209"/>
      <c r="I35" s="61">
        <f t="shared" si="0"/>
        <v>0</v>
      </c>
      <c r="J35" s="209">
        <f t="shared" si="5"/>
        <v>0</v>
      </c>
      <c r="K35" s="209">
        <f t="shared" si="5"/>
        <v>0</v>
      </c>
      <c r="L35" s="209">
        <f t="shared" si="4"/>
        <v>0</v>
      </c>
      <c r="M35" s="258"/>
    </row>
    <row r="36" spans="1:13" ht="37.5" customHeight="1" hidden="1">
      <c r="A36" s="219" t="s">
        <v>211</v>
      </c>
      <c r="B36" s="221" t="s">
        <v>80</v>
      </c>
      <c r="C36" s="198" t="s">
        <v>15</v>
      </c>
      <c r="D36" s="198" t="s">
        <v>19</v>
      </c>
      <c r="E36" s="198" t="s">
        <v>60</v>
      </c>
      <c r="F36" s="198" t="s">
        <v>131</v>
      </c>
      <c r="G36" s="209">
        <v>727</v>
      </c>
      <c r="H36" s="209"/>
      <c r="I36" s="61">
        <f t="shared" si="0"/>
        <v>0</v>
      </c>
      <c r="J36" s="209">
        <v>0</v>
      </c>
      <c r="K36" s="209"/>
      <c r="L36" s="209">
        <f t="shared" si="4"/>
        <v>0</v>
      </c>
      <c r="M36" s="62"/>
    </row>
    <row r="37" spans="1:12" s="103" customFormat="1" ht="12.75" customHeight="1" hidden="1">
      <c r="A37" s="222" t="s">
        <v>41</v>
      </c>
      <c r="B37" s="211" t="s">
        <v>80</v>
      </c>
      <c r="C37" s="200" t="s">
        <v>15</v>
      </c>
      <c r="D37" s="200" t="s">
        <v>19</v>
      </c>
      <c r="E37" s="200" t="s">
        <v>58</v>
      </c>
      <c r="F37" s="200" t="s">
        <v>43</v>
      </c>
      <c r="G37" s="205">
        <f>G39+G40+G41+G42+G43</f>
        <v>1256.96</v>
      </c>
      <c r="H37" s="205"/>
      <c r="I37" s="61">
        <f t="shared" si="0"/>
        <v>0</v>
      </c>
      <c r="J37" s="205">
        <f>J39+J40+J41+J42+J43</f>
        <v>0</v>
      </c>
      <c r="K37" s="205">
        <f>K39+K40+K41+K42+K43</f>
        <v>0</v>
      </c>
      <c r="L37" s="209">
        <f t="shared" si="4"/>
        <v>0</v>
      </c>
    </row>
    <row r="38" spans="1:12" ht="25.5" customHeight="1" hidden="1">
      <c r="A38" s="219" t="s">
        <v>111</v>
      </c>
      <c r="B38" s="221" t="s">
        <v>80</v>
      </c>
      <c r="C38" s="198" t="s">
        <v>15</v>
      </c>
      <c r="D38" s="198" t="s">
        <v>19</v>
      </c>
      <c r="E38" s="198" t="s">
        <v>58</v>
      </c>
      <c r="F38" s="198" t="s">
        <v>43</v>
      </c>
      <c r="G38" s="209">
        <f>G39+G40+G41+G42+G43</f>
        <v>1256.96</v>
      </c>
      <c r="H38" s="209"/>
      <c r="I38" s="61">
        <f t="shared" si="0"/>
        <v>0</v>
      </c>
      <c r="J38" s="209">
        <f>J39+J40+J41+J42+J43</f>
        <v>0</v>
      </c>
      <c r="K38" s="209">
        <f>K39+K40+K41+K42+K43</f>
        <v>0</v>
      </c>
      <c r="L38" s="209">
        <f t="shared" si="4"/>
        <v>0</v>
      </c>
    </row>
    <row r="39" spans="1:12" ht="38.25" customHeight="1" hidden="1">
      <c r="A39" s="219" t="s">
        <v>211</v>
      </c>
      <c r="B39" s="221" t="s">
        <v>80</v>
      </c>
      <c r="C39" s="198" t="s">
        <v>15</v>
      </c>
      <c r="D39" s="198" t="s">
        <v>19</v>
      </c>
      <c r="E39" s="198" t="s">
        <v>58</v>
      </c>
      <c r="F39" s="198" t="s">
        <v>131</v>
      </c>
      <c r="G39" s="209">
        <v>972.15</v>
      </c>
      <c r="H39" s="209"/>
      <c r="I39" s="61">
        <f t="shared" si="0"/>
        <v>0</v>
      </c>
      <c r="J39" s="209">
        <v>0</v>
      </c>
      <c r="K39" s="209"/>
      <c r="L39" s="209">
        <f t="shared" si="4"/>
        <v>0</v>
      </c>
    </row>
    <row r="40" spans="1:12" ht="26.25" customHeight="1" hidden="1">
      <c r="A40" s="219" t="s">
        <v>143</v>
      </c>
      <c r="B40" s="221" t="s">
        <v>80</v>
      </c>
      <c r="C40" s="198" t="s">
        <v>15</v>
      </c>
      <c r="D40" s="198" t="s">
        <v>19</v>
      </c>
      <c r="E40" s="198" t="s">
        <v>58</v>
      </c>
      <c r="F40" s="198" t="s">
        <v>141</v>
      </c>
      <c r="G40" s="209">
        <v>45</v>
      </c>
      <c r="H40" s="209"/>
      <c r="I40" s="61">
        <f t="shared" si="0"/>
        <v>0</v>
      </c>
      <c r="J40" s="209">
        <v>0</v>
      </c>
      <c r="K40" s="209"/>
      <c r="L40" s="209">
        <f t="shared" si="4"/>
        <v>0</v>
      </c>
    </row>
    <row r="41" spans="1:12" ht="39" customHeight="1" hidden="1">
      <c r="A41" s="219" t="s">
        <v>212</v>
      </c>
      <c r="B41" s="221" t="s">
        <v>80</v>
      </c>
      <c r="C41" s="198" t="s">
        <v>15</v>
      </c>
      <c r="D41" s="198" t="s">
        <v>19</v>
      </c>
      <c r="E41" s="198" t="s">
        <v>58</v>
      </c>
      <c r="F41" s="198" t="s">
        <v>132</v>
      </c>
      <c r="G41" s="209">
        <v>191.61</v>
      </c>
      <c r="H41" s="209"/>
      <c r="I41" s="61">
        <f t="shared" si="0"/>
        <v>0</v>
      </c>
      <c r="J41" s="209">
        <v>0</v>
      </c>
      <c r="K41" s="209"/>
      <c r="L41" s="209">
        <f t="shared" si="4"/>
        <v>0</v>
      </c>
    </row>
    <row r="42" spans="1:12" ht="26.25" customHeight="1" hidden="1">
      <c r="A42" s="219" t="s">
        <v>144</v>
      </c>
      <c r="B42" s="221" t="s">
        <v>80</v>
      </c>
      <c r="C42" s="198" t="s">
        <v>15</v>
      </c>
      <c r="D42" s="198" t="s">
        <v>19</v>
      </c>
      <c r="E42" s="198" t="s">
        <v>58</v>
      </c>
      <c r="F42" s="198" t="s">
        <v>140</v>
      </c>
      <c r="G42" s="209">
        <v>33.56</v>
      </c>
      <c r="H42" s="209"/>
      <c r="I42" s="61">
        <f t="shared" si="0"/>
        <v>0</v>
      </c>
      <c r="J42" s="209">
        <v>0</v>
      </c>
      <c r="K42" s="209"/>
      <c r="L42" s="209">
        <f t="shared" si="4"/>
        <v>0</v>
      </c>
    </row>
    <row r="43" spans="1:12" ht="24.75" customHeight="1" hidden="1">
      <c r="A43" s="219" t="s">
        <v>213</v>
      </c>
      <c r="B43" s="221" t="s">
        <v>80</v>
      </c>
      <c r="C43" s="198" t="s">
        <v>15</v>
      </c>
      <c r="D43" s="198" t="s">
        <v>19</v>
      </c>
      <c r="E43" s="198" t="s">
        <v>58</v>
      </c>
      <c r="F43" s="198" t="s">
        <v>139</v>
      </c>
      <c r="G43" s="209">
        <v>14.64</v>
      </c>
      <c r="H43" s="209"/>
      <c r="I43" s="61">
        <f t="shared" si="0"/>
        <v>0</v>
      </c>
      <c r="J43" s="209">
        <v>0</v>
      </c>
      <c r="K43" s="209"/>
      <c r="L43" s="209">
        <f t="shared" si="4"/>
        <v>0</v>
      </c>
    </row>
    <row r="44" spans="1:12" ht="41.25" customHeight="1">
      <c r="A44" s="191" t="s">
        <v>434</v>
      </c>
      <c r="B44" s="223">
        <v>801</v>
      </c>
      <c r="C44" s="211" t="s">
        <v>15</v>
      </c>
      <c r="D44" s="211" t="s">
        <v>19</v>
      </c>
      <c r="E44" s="223" t="s">
        <v>343</v>
      </c>
      <c r="F44" s="211" t="s">
        <v>43</v>
      </c>
      <c r="G44" s="222"/>
      <c r="H44" s="205">
        <f>H45+H48</f>
        <v>1127.9</v>
      </c>
      <c r="I44" s="61">
        <f t="shared" si="0"/>
        <v>-38.070000000000164</v>
      </c>
      <c r="J44" s="205">
        <f>J45+J48</f>
        <v>1089.83</v>
      </c>
      <c r="K44" s="205">
        <f aca="true" t="shared" si="6" ref="K44:K56">L44-J44</f>
        <v>-5.619999999999891</v>
      </c>
      <c r="L44" s="205">
        <f>L45+L48</f>
        <v>1084.21</v>
      </c>
    </row>
    <row r="45" spans="1:12" ht="41.25" customHeight="1">
      <c r="A45" s="224" t="s">
        <v>435</v>
      </c>
      <c r="B45" s="221">
        <v>801</v>
      </c>
      <c r="C45" s="221" t="s">
        <v>15</v>
      </c>
      <c r="D45" s="221" t="s">
        <v>19</v>
      </c>
      <c r="E45" s="221" t="s">
        <v>379</v>
      </c>
      <c r="F45" s="221" t="s">
        <v>43</v>
      </c>
      <c r="G45" s="225"/>
      <c r="H45" s="209">
        <f>H46+H47</f>
        <v>861.27</v>
      </c>
      <c r="I45" s="25">
        <f t="shared" si="0"/>
        <v>-0.06999999999993634</v>
      </c>
      <c r="J45" s="209">
        <f>J46+J47</f>
        <v>861.2</v>
      </c>
      <c r="K45" s="209">
        <f t="shared" si="6"/>
        <v>0</v>
      </c>
      <c r="L45" s="209">
        <f>L46+L47</f>
        <v>861.2</v>
      </c>
    </row>
    <row r="46" spans="1:12" ht="26.25" customHeight="1">
      <c r="A46" s="219" t="s">
        <v>391</v>
      </c>
      <c r="B46" s="221" t="s">
        <v>80</v>
      </c>
      <c r="C46" s="221" t="s">
        <v>15</v>
      </c>
      <c r="D46" s="221" t="s">
        <v>19</v>
      </c>
      <c r="E46" s="221" t="s">
        <v>381</v>
      </c>
      <c r="F46" s="221">
        <v>121</v>
      </c>
      <c r="G46" s="225"/>
      <c r="H46" s="209">
        <v>661.5</v>
      </c>
      <c r="I46" s="25">
        <f t="shared" si="0"/>
        <v>0</v>
      </c>
      <c r="J46" s="209">
        <v>661.5</v>
      </c>
      <c r="K46" s="209">
        <f t="shared" si="6"/>
        <v>0</v>
      </c>
      <c r="L46" s="209">
        <v>661.5</v>
      </c>
    </row>
    <row r="47" spans="1:12" ht="51" customHeight="1">
      <c r="A47" s="206" t="s">
        <v>389</v>
      </c>
      <c r="B47" s="221" t="s">
        <v>80</v>
      </c>
      <c r="C47" s="221" t="s">
        <v>15</v>
      </c>
      <c r="D47" s="221" t="s">
        <v>19</v>
      </c>
      <c r="E47" s="221" t="s">
        <v>381</v>
      </c>
      <c r="F47" s="221">
        <v>129</v>
      </c>
      <c r="G47" s="225"/>
      <c r="H47" s="209">
        <v>199.77</v>
      </c>
      <c r="I47" s="25">
        <f t="shared" si="0"/>
        <v>-0.0700000000000216</v>
      </c>
      <c r="J47" s="209">
        <v>199.7</v>
      </c>
      <c r="K47" s="209">
        <f t="shared" si="6"/>
        <v>0</v>
      </c>
      <c r="L47" s="209">
        <v>199.7</v>
      </c>
    </row>
    <row r="48" spans="1:12" ht="40.5" customHeight="1">
      <c r="A48" s="219" t="s">
        <v>420</v>
      </c>
      <c r="B48" s="221" t="s">
        <v>80</v>
      </c>
      <c r="C48" s="221" t="s">
        <v>15</v>
      </c>
      <c r="D48" s="221" t="s">
        <v>19</v>
      </c>
      <c r="E48" s="221" t="s">
        <v>382</v>
      </c>
      <c r="F48" s="221" t="s">
        <v>43</v>
      </c>
      <c r="G48" s="225"/>
      <c r="H48" s="209">
        <f>H49+H50+H51+H52</f>
        <v>266.63</v>
      </c>
      <c r="I48" s="25">
        <f t="shared" si="0"/>
        <v>-38</v>
      </c>
      <c r="J48" s="209">
        <f>J49+J50+J51+J52</f>
        <v>228.63</v>
      </c>
      <c r="K48" s="209">
        <f t="shared" si="6"/>
        <v>-5.6200000000000045</v>
      </c>
      <c r="L48" s="209">
        <f>L49+L50+L51+L52</f>
        <v>223.01</v>
      </c>
    </row>
    <row r="49" spans="1:12" ht="37.5" customHeight="1">
      <c r="A49" s="219" t="s">
        <v>275</v>
      </c>
      <c r="B49" s="221" t="s">
        <v>80</v>
      </c>
      <c r="C49" s="221" t="s">
        <v>15</v>
      </c>
      <c r="D49" s="221" t="s">
        <v>19</v>
      </c>
      <c r="E49" s="221" t="s">
        <v>382</v>
      </c>
      <c r="F49" s="221">
        <v>242</v>
      </c>
      <c r="G49" s="225"/>
      <c r="H49" s="209">
        <v>105</v>
      </c>
      <c r="I49" s="25">
        <f t="shared" si="0"/>
        <v>-105</v>
      </c>
      <c r="J49" s="209">
        <v>0</v>
      </c>
      <c r="K49" s="209">
        <f t="shared" si="6"/>
        <v>0</v>
      </c>
      <c r="L49" s="209">
        <v>0</v>
      </c>
    </row>
    <row r="50" spans="1:12" ht="39" customHeight="1">
      <c r="A50" s="219" t="s">
        <v>276</v>
      </c>
      <c r="B50" s="221" t="s">
        <v>80</v>
      </c>
      <c r="C50" s="221" t="s">
        <v>15</v>
      </c>
      <c r="D50" s="221" t="s">
        <v>19</v>
      </c>
      <c r="E50" s="221" t="s">
        <v>382</v>
      </c>
      <c r="F50" s="221">
        <v>244</v>
      </c>
      <c r="G50" s="225"/>
      <c r="H50" s="209">
        <v>133.63</v>
      </c>
      <c r="I50" s="25">
        <f t="shared" si="0"/>
        <v>67</v>
      </c>
      <c r="J50" s="209">
        <v>200.63</v>
      </c>
      <c r="K50" s="209">
        <f t="shared" si="6"/>
        <v>-5.6200000000000045</v>
      </c>
      <c r="L50" s="209">
        <v>195.01</v>
      </c>
    </row>
    <row r="51" spans="1:12" ht="27" customHeight="1">
      <c r="A51" s="219" t="s">
        <v>277</v>
      </c>
      <c r="B51" s="221" t="s">
        <v>80</v>
      </c>
      <c r="C51" s="221" t="s">
        <v>15</v>
      </c>
      <c r="D51" s="221" t="s">
        <v>19</v>
      </c>
      <c r="E51" s="221" t="s">
        <v>382</v>
      </c>
      <c r="F51" s="221">
        <v>851</v>
      </c>
      <c r="G51" s="225"/>
      <c r="H51" s="209">
        <v>18</v>
      </c>
      <c r="I51" s="25">
        <f t="shared" si="0"/>
        <v>-3</v>
      </c>
      <c r="J51" s="209">
        <v>15</v>
      </c>
      <c r="K51" s="209">
        <f t="shared" si="6"/>
        <v>0</v>
      </c>
      <c r="L51" s="209">
        <v>15</v>
      </c>
    </row>
    <row r="52" spans="1:12" ht="29.25" customHeight="1">
      <c r="A52" s="219" t="s">
        <v>278</v>
      </c>
      <c r="B52" s="221" t="s">
        <v>80</v>
      </c>
      <c r="C52" s="221" t="s">
        <v>15</v>
      </c>
      <c r="D52" s="221" t="s">
        <v>19</v>
      </c>
      <c r="E52" s="221" t="s">
        <v>382</v>
      </c>
      <c r="F52" s="221">
        <v>852</v>
      </c>
      <c r="G52" s="225"/>
      <c r="H52" s="209">
        <v>10</v>
      </c>
      <c r="I52" s="25">
        <f t="shared" si="0"/>
        <v>3</v>
      </c>
      <c r="J52" s="209">
        <v>13</v>
      </c>
      <c r="K52" s="209">
        <f t="shared" si="6"/>
        <v>0</v>
      </c>
      <c r="L52" s="209">
        <v>13</v>
      </c>
    </row>
    <row r="53" spans="1:12" s="103" customFormat="1" ht="15.75" customHeight="1" hidden="1">
      <c r="A53" s="226" t="s">
        <v>270</v>
      </c>
      <c r="B53" s="214" t="s">
        <v>80</v>
      </c>
      <c r="C53" s="227" t="s">
        <v>15</v>
      </c>
      <c r="D53" s="227" t="s">
        <v>16</v>
      </c>
      <c r="E53" s="227" t="s">
        <v>42</v>
      </c>
      <c r="F53" s="200" t="s">
        <v>43</v>
      </c>
      <c r="G53" s="205">
        <f aca="true" t="shared" si="7" ref="G53:J55">G54</f>
        <v>0</v>
      </c>
      <c r="H53" s="205"/>
      <c r="I53" s="61">
        <f t="shared" si="0"/>
        <v>15</v>
      </c>
      <c r="J53" s="205">
        <f t="shared" si="7"/>
        <v>15</v>
      </c>
      <c r="K53" s="205">
        <f t="shared" si="6"/>
        <v>-15</v>
      </c>
      <c r="L53" s="209">
        <f>L54</f>
        <v>0</v>
      </c>
    </row>
    <row r="54" spans="1:12" ht="27" customHeight="1" hidden="1">
      <c r="A54" s="228" t="s">
        <v>271</v>
      </c>
      <c r="B54" s="197" t="s">
        <v>80</v>
      </c>
      <c r="C54" s="229" t="s">
        <v>15</v>
      </c>
      <c r="D54" s="229" t="s">
        <v>125</v>
      </c>
      <c r="E54" s="229" t="s">
        <v>280</v>
      </c>
      <c r="F54" s="198" t="s">
        <v>43</v>
      </c>
      <c r="G54" s="209">
        <f t="shared" si="7"/>
        <v>0</v>
      </c>
      <c r="H54" s="209"/>
      <c r="I54" s="61">
        <f t="shared" si="0"/>
        <v>15</v>
      </c>
      <c r="J54" s="209">
        <f t="shared" si="7"/>
        <v>15</v>
      </c>
      <c r="K54" s="205">
        <f t="shared" si="6"/>
        <v>-15</v>
      </c>
      <c r="L54" s="209">
        <f>L55</f>
        <v>0</v>
      </c>
    </row>
    <row r="55" spans="1:12" ht="23.25" customHeight="1" hidden="1">
      <c r="A55" s="230" t="s">
        <v>45</v>
      </c>
      <c r="B55" s="197" t="s">
        <v>80</v>
      </c>
      <c r="C55" s="229" t="s">
        <v>15</v>
      </c>
      <c r="D55" s="229" t="s">
        <v>125</v>
      </c>
      <c r="E55" s="229" t="s">
        <v>280</v>
      </c>
      <c r="F55" s="198" t="s">
        <v>43</v>
      </c>
      <c r="G55" s="209">
        <f t="shared" si="7"/>
        <v>0</v>
      </c>
      <c r="H55" s="209"/>
      <c r="I55" s="61">
        <f t="shared" si="0"/>
        <v>15</v>
      </c>
      <c r="J55" s="209">
        <f t="shared" si="7"/>
        <v>15</v>
      </c>
      <c r="K55" s="205">
        <f t="shared" si="6"/>
        <v>-15</v>
      </c>
      <c r="L55" s="209">
        <f>L56</f>
        <v>0</v>
      </c>
    </row>
    <row r="56" spans="1:12" ht="12.75" customHeight="1" hidden="1">
      <c r="A56" s="219" t="s">
        <v>217</v>
      </c>
      <c r="B56" s="197" t="s">
        <v>80</v>
      </c>
      <c r="C56" s="229" t="s">
        <v>15</v>
      </c>
      <c r="D56" s="229" t="s">
        <v>125</v>
      </c>
      <c r="E56" s="229" t="s">
        <v>280</v>
      </c>
      <c r="F56" s="198" t="s">
        <v>142</v>
      </c>
      <c r="G56" s="209">
        <v>0</v>
      </c>
      <c r="H56" s="209"/>
      <c r="I56" s="61">
        <f t="shared" si="0"/>
        <v>15</v>
      </c>
      <c r="J56" s="209">
        <v>15</v>
      </c>
      <c r="K56" s="205">
        <f t="shared" si="6"/>
        <v>-15</v>
      </c>
      <c r="L56" s="209">
        <v>0</v>
      </c>
    </row>
    <row r="57" spans="1:12" ht="12.75" customHeight="1" hidden="1">
      <c r="A57" s="222" t="s">
        <v>219</v>
      </c>
      <c r="B57" s="221" t="s">
        <v>80</v>
      </c>
      <c r="C57" s="198" t="s">
        <v>15</v>
      </c>
      <c r="D57" s="198" t="s">
        <v>125</v>
      </c>
      <c r="E57" s="198" t="s">
        <v>42</v>
      </c>
      <c r="F57" s="198" t="s">
        <v>43</v>
      </c>
      <c r="G57" s="205">
        <f aca="true" t="shared" si="8" ref="G57:K59">G58</f>
        <v>15</v>
      </c>
      <c r="H57" s="205"/>
      <c r="I57" s="61">
        <f t="shared" si="0"/>
        <v>0</v>
      </c>
      <c r="J57" s="205">
        <f t="shared" si="8"/>
        <v>0</v>
      </c>
      <c r="K57" s="205">
        <f t="shared" si="8"/>
        <v>0</v>
      </c>
      <c r="L57" s="209">
        <f>J57+K57</f>
        <v>0</v>
      </c>
    </row>
    <row r="58" spans="1:12" ht="12.75" customHeight="1" hidden="1">
      <c r="A58" s="219" t="s">
        <v>102</v>
      </c>
      <c r="B58" s="221" t="s">
        <v>80</v>
      </c>
      <c r="C58" s="198" t="s">
        <v>15</v>
      </c>
      <c r="D58" s="198" t="s">
        <v>125</v>
      </c>
      <c r="E58" s="198" t="s">
        <v>218</v>
      </c>
      <c r="F58" s="198" t="s">
        <v>43</v>
      </c>
      <c r="G58" s="209">
        <f t="shared" si="8"/>
        <v>15</v>
      </c>
      <c r="H58" s="209"/>
      <c r="I58" s="61">
        <f t="shared" si="0"/>
        <v>0</v>
      </c>
      <c r="J58" s="209">
        <f t="shared" si="8"/>
        <v>0</v>
      </c>
      <c r="K58" s="209">
        <f t="shared" si="8"/>
        <v>0</v>
      </c>
      <c r="L58" s="209">
        <f>J58+K58</f>
        <v>0</v>
      </c>
    </row>
    <row r="59" spans="1:12" ht="12.75" customHeight="1" hidden="1">
      <c r="A59" s="219" t="s">
        <v>45</v>
      </c>
      <c r="B59" s="221" t="s">
        <v>80</v>
      </c>
      <c r="C59" s="198" t="s">
        <v>15</v>
      </c>
      <c r="D59" s="198" t="s">
        <v>125</v>
      </c>
      <c r="E59" s="198" t="s">
        <v>101</v>
      </c>
      <c r="F59" s="198" t="s">
        <v>43</v>
      </c>
      <c r="G59" s="209">
        <f t="shared" si="8"/>
        <v>15</v>
      </c>
      <c r="H59" s="209"/>
      <c r="I59" s="61">
        <f t="shared" si="0"/>
        <v>0</v>
      </c>
      <c r="J59" s="209">
        <f t="shared" si="8"/>
        <v>0</v>
      </c>
      <c r="K59" s="209">
        <f t="shared" si="8"/>
        <v>0</v>
      </c>
      <c r="L59" s="209">
        <f>J59+K59</f>
        <v>0</v>
      </c>
    </row>
    <row r="60" spans="1:12" ht="13.5" customHeight="1" hidden="1">
      <c r="A60" s="219" t="s">
        <v>217</v>
      </c>
      <c r="B60" s="221" t="s">
        <v>80</v>
      </c>
      <c r="C60" s="198" t="s">
        <v>15</v>
      </c>
      <c r="D60" s="198" t="s">
        <v>125</v>
      </c>
      <c r="E60" s="198" t="s">
        <v>101</v>
      </c>
      <c r="F60" s="198" t="s">
        <v>142</v>
      </c>
      <c r="G60" s="209">
        <v>15</v>
      </c>
      <c r="H60" s="209"/>
      <c r="I60" s="61">
        <f t="shared" si="0"/>
        <v>0</v>
      </c>
      <c r="J60" s="209">
        <v>0</v>
      </c>
      <c r="K60" s="209"/>
      <c r="L60" s="209">
        <f>J60+K60</f>
        <v>0</v>
      </c>
    </row>
    <row r="61" spans="1:18" s="189" customFormat="1" ht="13.5" customHeight="1">
      <c r="A61" s="226" t="s">
        <v>270</v>
      </c>
      <c r="B61" s="211" t="s">
        <v>80</v>
      </c>
      <c r="C61" s="200" t="s">
        <v>15</v>
      </c>
      <c r="D61" s="200" t="s">
        <v>125</v>
      </c>
      <c r="E61" s="200" t="s">
        <v>383</v>
      </c>
      <c r="F61" s="200" t="s">
        <v>43</v>
      </c>
      <c r="G61" s="205"/>
      <c r="H61" s="205">
        <f>H62</f>
        <v>10</v>
      </c>
      <c r="I61" s="61">
        <f t="shared" si="0"/>
        <v>0</v>
      </c>
      <c r="J61" s="205">
        <f>J62</f>
        <v>10</v>
      </c>
      <c r="K61" s="205">
        <f>L61-J61</f>
        <v>0</v>
      </c>
      <c r="L61" s="205">
        <f>L62</f>
        <v>10</v>
      </c>
      <c r="M61" s="192"/>
      <c r="N61" s="192"/>
      <c r="O61" s="192"/>
      <c r="P61" s="192"/>
      <c r="Q61" s="192"/>
      <c r="R61" s="192"/>
    </row>
    <row r="62" spans="1:18" s="189" customFormat="1" ht="24" customHeight="1">
      <c r="A62" s="228" t="s">
        <v>271</v>
      </c>
      <c r="B62" s="221" t="s">
        <v>80</v>
      </c>
      <c r="C62" s="198" t="s">
        <v>15</v>
      </c>
      <c r="D62" s="198" t="s">
        <v>125</v>
      </c>
      <c r="E62" s="198" t="s">
        <v>386</v>
      </c>
      <c r="F62" s="198" t="s">
        <v>43</v>
      </c>
      <c r="G62" s="209"/>
      <c r="H62" s="209">
        <f>H63</f>
        <v>10</v>
      </c>
      <c r="I62" s="25">
        <f t="shared" si="0"/>
        <v>0</v>
      </c>
      <c r="J62" s="209">
        <f>J63</f>
        <v>10</v>
      </c>
      <c r="K62" s="209">
        <f>L62-J62</f>
        <v>0</v>
      </c>
      <c r="L62" s="209">
        <f>L63</f>
        <v>10</v>
      </c>
      <c r="M62" s="192"/>
      <c r="N62" s="192"/>
      <c r="O62" s="192"/>
      <c r="P62" s="192"/>
      <c r="Q62" s="192"/>
      <c r="R62" s="192"/>
    </row>
    <row r="63" spans="1:18" s="189" customFormat="1" ht="27" customHeight="1">
      <c r="A63" s="230" t="s">
        <v>45</v>
      </c>
      <c r="B63" s="221" t="s">
        <v>80</v>
      </c>
      <c r="C63" s="198" t="s">
        <v>15</v>
      </c>
      <c r="D63" s="198" t="s">
        <v>125</v>
      </c>
      <c r="E63" s="198" t="s">
        <v>386</v>
      </c>
      <c r="F63" s="198" t="s">
        <v>142</v>
      </c>
      <c r="G63" s="209"/>
      <c r="H63" s="209">
        <v>10</v>
      </c>
      <c r="I63" s="25">
        <f t="shared" si="0"/>
        <v>0</v>
      </c>
      <c r="J63" s="209">
        <v>10</v>
      </c>
      <c r="K63" s="209">
        <f>L63-J63</f>
        <v>0</v>
      </c>
      <c r="L63" s="209">
        <v>10</v>
      </c>
      <c r="M63" s="192"/>
      <c r="N63" s="192"/>
      <c r="O63" s="192"/>
      <c r="P63" s="192"/>
      <c r="Q63" s="192"/>
      <c r="R63" s="192"/>
    </row>
    <row r="64" spans="1:12" s="189" customFormat="1" ht="13.5" customHeight="1" hidden="1">
      <c r="A64" s="219" t="s">
        <v>217</v>
      </c>
      <c r="B64" s="221"/>
      <c r="C64" s="198"/>
      <c r="D64" s="198"/>
      <c r="E64" s="198"/>
      <c r="F64" s="198"/>
      <c r="G64" s="209"/>
      <c r="H64" s="209"/>
      <c r="I64" s="61">
        <f t="shared" si="0"/>
        <v>0</v>
      </c>
      <c r="J64" s="209"/>
      <c r="K64" s="209"/>
      <c r="L64" s="209"/>
    </row>
    <row r="65" spans="1:12" s="103" customFormat="1" ht="13.5" customHeight="1" hidden="1">
      <c r="A65" s="226" t="s">
        <v>270</v>
      </c>
      <c r="B65" s="211" t="s">
        <v>80</v>
      </c>
      <c r="C65" s="200" t="s">
        <v>17</v>
      </c>
      <c r="D65" s="200" t="s">
        <v>16</v>
      </c>
      <c r="E65" s="200" t="s">
        <v>315</v>
      </c>
      <c r="F65" s="200" t="s">
        <v>43</v>
      </c>
      <c r="G65" s="205">
        <f>G66</f>
        <v>0</v>
      </c>
      <c r="H65" s="205"/>
      <c r="I65" s="61">
        <f t="shared" si="0"/>
        <v>60.6</v>
      </c>
      <c r="J65" s="205">
        <f>J66</f>
        <v>60.6</v>
      </c>
      <c r="K65" s="205">
        <f aca="true" t="shared" si="9" ref="K65:K79">L65-J65</f>
        <v>-60.6</v>
      </c>
      <c r="L65" s="209">
        <f>L66</f>
        <v>0</v>
      </c>
    </row>
    <row r="66" spans="1:12" ht="14.25" customHeight="1" hidden="1">
      <c r="A66" s="231" t="s">
        <v>57</v>
      </c>
      <c r="B66" s="221" t="s">
        <v>80</v>
      </c>
      <c r="C66" s="198" t="s">
        <v>17</v>
      </c>
      <c r="D66" s="198" t="s">
        <v>18</v>
      </c>
      <c r="E66" s="198" t="s">
        <v>258</v>
      </c>
      <c r="F66" s="198" t="s">
        <v>43</v>
      </c>
      <c r="G66" s="209">
        <f>G67</f>
        <v>0</v>
      </c>
      <c r="H66" s="209"/>
      <c r="I66" s="61">
        <f t="shared" si="0"/>
        <v>60.6</v>
      </c>
      <c r="J66" s="209">
        <f>J67</f>
        <v>60.6</v>
      </c>
      <c r="K66" s="205">
        <f t="shared" si="9"/>
        <v>-60.6</v>
      </c>
      <c r="L66" s="209">
        <f>L67</f>
        <v>0</v>
      </c>
    </row>
    <row r="67" spans="1:12" ht="36" customHeight="1" hidden="1">
      <c r="A67" s="230" t="s">
        <v>61</v>
      </c>
      <c r="B67" s="221" t="s">
        <v>80</v>
      </c>
      <c r="C67" s="198" t="s">
        <v>17</v>
      </c>
      <c r="D67" s="198" t="s">
        <v>18</v>
      </c>
      <c r="E67" s="198" t="s">
        <v>314</v>
      </c>
      <c r="F67" s="198" t="s">
        <v>43</v>
      </c>
      <c r="G67" s="209">
        <f>G68+G69</f>
        <v>0</v>
      </c>
      <c r="H67" s="209"/>
      <c r="I67" s="61">
        <f t="shared" si="0"/>
        <v>60.6</v>
      </c>
      <c r="J67" s="209">
        <f>J68+J69</f>
        <v>60.6</v>
      </c>
      <c r="K67" s="205">
        <f t="shared" si="9"/>
        <v>-60.6</v>
      </c>
      <c r="L67" s="209">
        <f>L68+L69</f>
        <v>0</v>
      </c>
    </row>
    <row r="68" spans="1:12" ht="35.25" customHeight="1" hidden="1">
      <c r="A68" s="206" t="s">
        <v>211</v>
      </c>
      <c r="B68" s="221" t="s">
        <v>80</v>
      </c>
      <c r="C68" s="198" t="s">
        <v>17</v>
      </c>
      <c r="D68" s="198" t="s">
        <v>18</v>
      </c>
      <c r="E68" s="198" t="s">
        <v>314</v>
      </c>
      <c r="F68" s="198" t="s">
        <v>131</v>
      </c>
      <c r="G68" s="209">
        <v>0</v>
      </c>
      <c r="H68" s="209"/>
      <c r="I68" s="61">
        <f t="shared" si="0"/>
        <v>58.2</v>
      </c>
      <c r="J68" s="209">
        <v>58.2</v>
      </c>
      <c r="K68" s="205">
        <f t="shared" si="9"/>
        <v>-58.2</v>
      </c>
      <c r="L68" s="209">
        <v>0</v>
      </c>
    </row>
    <row r="69" spans="1:12" ht="24.75" customHeight="1" hidden="1">
      <c r="A69" s="219" t="s">
        <v>276</v>
      </c>
      <c r="B69" s="221" t="s">
        <v>80</v>
      </c>
      <c r="C69" s="198" t="s">
        <v>17</v>
      </c>
      <c r="D69" s="198" t="s">
        <v>18</v>
      </c>
      <c r="E69" s="198" t="s">
        <v>314</v>
      </c>
      <c r="F69" s="198" t="s">
        <v>132</v>
      </c>
      <c r="G69" s="209">
        <v>0</v>
      </c>
      <c r="H69" s="209"/>
      <c r="I69" s="61">
        <f t="shared" si="0"/>
        <v>2.4</v>
      </c>
      <c r="J69" s="209">
        <v>2.4</v>
      </c>
      <c r="K69" s="205">
        <f t="shared" si="9"/>
        <v>-2.4</v>
      </c>
      <c r="L69" s="209">
        <v>0</v>
      </c>
    </row>
    <row r="70" spans="1:12" ht="24.75" customHeight="1">
      <c r="A70" s="222" t="s">
        <v>270</v>
      </c>
      <c r="B70" s="211" t="s">
        <v>80</v>
      </c>
      <c r="C70" s="200" t="s">
        <v>429</v>
      </c>
      <c r="D70" s="200" t="s">
        <v>15</v>
      </c>
      <c r="E70" s="200" t="s">
        <v>383</v>
      </c>
      <c r="F70" s="200" t="s">
        <v>43</v>
      </c>
      <c r="G70" s="209"/>
      <c r="H70" s="209"/>
      <c r="I70" s="61">
        <f>I71</f>
        <v>18</v>
      </c>
      <c r="J70" s="205">
        <f>J71</f>
        <v>18</v>
      </c>
      <c r="K70" s="205"/>
      <c r="L70" s="205">
        <f>L71</f>
        <v>18</v>
      </c>
    </row>
    <row r="71" spans="1:12" ht="24.75" customHeight="1">
      <c r="A71" s="219" t="s">
        <v>271</v>
      </c>
      <c r="B71" s="221" t="s">
        <v>80</v>
      </c>
      <c r="C71" s="198" t="s">
        <v>429</v>
      </c>
      <c r="D71" s="198" t="s">
        <v>15</v>
      </c>
      <c r="E71" s="198" t="s">
        <v>446</v>
      </c>
      <c r="F71" s="198" t="s">
        <v>43</v>
      </c>
      <c r="G71" s="209"/>
      <c r="H71" s="209"/>
      <c r="I71" s="25">
        <f>I72</f>
        <v>18</v>
      </c>
      <c r="J71" s="209">
        <f>J72</f>
        <v>18</v>
      </c>
      <c r="K71" s="205"/>
      <c r="L71" s="209">
        <f>L72</f>
        <v>18</v>
      </c>
    </row>
    <row r="72" spans="1:12" ht="24.75" customHeight="1">
      <c r="A72" s="219" t="s">
        <v>445</v>
      </c>
      <c r="B72" s="221" t="s">
        <v>80</v>
      </c>
      <c r="C72" s="198" t="s">
        <v>429</v>
      </c>
      <c r="D72" s="198" t="s">
        <v>15</v>
      </c>
      <c r="E72" s="198" t="s">
        <v>446</v>
      </c>
      <c r="F72" s="198" t="s">
        <v>447</v>
      </c>
      <c r="G72" s="209"/>
      <c r="H72" s="209"/>
      <c r="I72" s="25">
        <v>18</v>
      </c>
      <c r="J72" s="209">
        <v>18</v>
      </c>
      <c r="K72" s="205"/>
      <c r="L72" s="209">
        <v>18</v>
      </c>
    </row>
    <row r="73" spans="1:18" s="189" customFormat="1" ht="14.25" customHeight="1">
      <c r="A73" s="191" t="s">
        <v>57</v>
      </c>
      <c r="B73" s="221" t="s">
        <v>80</v>
      </c>
      <c r="C73" s="211" t="s">
        <v>17</v>
      </c>
      <c r="D73" s="211" t="s">
        <v>18</v>
      </c>
      <c r="E73" s="211" t="s">
        <v>343</v>
      </c>
      <c r="F73" s="200" t="s">
        <v>43</v>
      </c>
      <c r="G73" s="205"/>
      <c r="H73" s="205">
        <f>H74</f>
        <v>60.9</v>
      </c>
      <c r="I73" s="61">
        <f t="shared" si="0"/>
        <v>4.899999999999999</v>
      </c>
      <c r="J73" s="205">
        <f>J74</f>
        <v>65.8</v>
      </c>
      <c r="K73" s="205">
        <f aca="true" t="shared" si="10" ref="K73:L75">K74</f>
        <v>2.4000000000000057</v>
      </c>
      <c r="L73" s="205">
        <f t="shared" si="10"/>
        <v>68.2</v>
      </c>
      <c r="M73" s="192"/>
      <c r="N73" s="192"/>
      <c r="O73" s="192"/>
      <c r="P73" s="192"/>
      <c r="Q73" s="192"/>
      <c r="R73" s="192"/>
    </row>
    <row r="74" spans="1:18" s="189" customFormat="1" ht="39" customHeight="1">
      <c r="A74" s="191" t="s">
        <v>436</v>
      </c>
      <c r="B74" s="221" t="s">
        <v>80</v>
      </c>
      <c r="C74" s="198" t="s">
        <v>17</v>
      </c>
      <c r="D74" s="198" t="s">
        <v>18</v>
      </c>
      <c r="E74" s="199" t="s">
        <v>343</v>
      </c>
      <c r="F74" s="198" t="s">
        <v>43</v>
      </c>
      <c r="G74" s="205"/>
      <c r="H74" s="209">
        <f>H75</f>
        <v>60.9</v>
      </c>
      <c r="I74" s="25">
        <f t="shared" si="0"/>
        <v>4.899999999999999</v>
      </c>
      <c r="J74" s="209">
        <f>J75</f>
        <v>65.8</v>
      </c>
      <c r="K74" s="209">
        <f t="shared" si="10"/>
        <v>2.4000000000000057</v>
      </c>
      <c r="L74" s="209">
        <f t="shared" si="10"/>
        <v>68.2</v>
      </c>
      <c r="M74" s="192"/>
      <c r="N74" s="192"/>
      <c r="O74" s="192"/>
      <c r="P74" s="192"/>
      <c r="Q74" s="192"/>
      <c r="R74" s="192"/>
    </row>
    <row r="75" spans="1:18" s="189" customFormat="1" ht="38.25" customHeight="1">
      <c r="A75" s="201" t="s">
        <v>437</v>
      </c>
      <c r="B75" s="221" t="s">
        <v>80</v>
      </c>
      <c r="C75" s="198" t="s">
        <v>17</v>
      </c>
      <c r="D75" s="198" t="s">
        <v>18</v>
      </c>
      <c r="E75" s="199" t="s">
        <v>345</v>
      </c>
      <c r="F75" s="198" t="s">
        <v>43</v>
      </c>
      <c r="G75" s="205"/>
      <c r="H75" s="209">
        <f>H76</f>
        <v>60.9</v>
      </c>
      <c r="I75" s="25">
        <f t="shared" si="0"/>
        <v>4.899999999999999</v>
      </c>
      <c r="J75" s="209">
        <f>J76</f>
        <v>65.8</v>
      </c>
      <c r="K75" s="209">
        <f t="shared" si="10"/>
        <v>2.4000000000000057</v>
      </c>
      <c r="L75" s="209">
        <f t="shared" si="10"/>
        <v>68.2</v>
      </c>
      <c r="M75" s="192"/>
      <c r="N75" s="192"/>
      <c r="O75" s="192"/>
      <c r="P75" s="192"/>
      <c r="Q75" s="192"/>
      <c r="R75" s="192"/>
    </row>
    <row r="76" spans="1:18" s="189" customFormat="1" ht="38.25" customHeight="1">
      <c r="A76" s="224" t="s">
        <v>61</v>
      </c>
      <c r="B76" s="221" t="s">
        <v>80</v>
      </c>
      <c r="C76" s="221" t="s">
        <v>17</v>
      </c>
      <c r="D76" s="221" t="s">
        <v>18</v>
      </c>
      <c r="E76" s="221" t="s">
        <v>392</v>
      </c>
      <c r="F76" s="198" t="s">
        <v>43</v>
      </c>
      <c r="G76" s="209"/>
      <c r="H76" s="209">
        <f>H77+H78+H79</f>
        <v>60.9</v>
      </c>
      <c r="I76" s="25">
        <f t="shared" si="0"/>
        <v>4.899999999999999</v>
      </c>
      <c r="J76" s="209">
        <f>J77+J78+J79</f>
        <v>65.8</v>
      </c>
      <c r="K76" s="209">
        <f t="shared" si="9"/>
        <v>2.4000000000000057</v>
      </c>
      <c r="L76" s="209">
        <f>L77+L78+L79</f>
        <v>68.2</v>
      </c>
      <c r="M76" s="192"/>
      <c r="N76" s="192"/>
      <c r="O76" s="192"/>
      <c r="P76" s="192"/>
      <c r="Q76" s="192"/>
      <c r="R76" s="192"/>
    </row>
    <row r="77" spans="1:18" s="189" customFormat="1" ht="25.5" customHeight="1">
      <c r="A77" s="224" t="s">
        <v>391</v>
      </c>
      <c r="B77" s="221" t="s">
        <v>80</v>
      </c>
      <c r="C77" s="221" t="s">
        <v>17</v>
      </c>
      <c r="D77" s="221" t="s">
        <v>18</v>
      </c>
      <c r="E77" s="221" t="s">
        <v>392</v>
      </c>
      <c r="F77" s="198" t="s">
        <v>131</v>
      </c>
      <c r="G77" s="209"/>
      <c r="H77" s="209">
        <v>46.5</v>
      </c>
      <c r="I77" s="25">
        <f aca="true" t="shared" si="11" ref="I77:I144">J77-H77</f>
        <v>-0.5700000000000003</v>
      </c>
      <c r="J77" s="209">
        <v>45.93</v>
      </c>
      <c r="K77" s="209">
        <f t="shared" si="9"/>
        <v>1.6700000000000017</v>
      </c>
      <c r="L77" s="209">
        <v>47.6</v>
      </c>
      <c r="M77" s="192"/>
      <c r="N77" s="192"/>
      <c r="O77" s="192"/>
      <c r="P77" s="192"/>
      <c r="Q77" s="192"/>
      <c r="R77" s="192"/>
    </row>
    <row r="78" spans="1:18" s="189" customFormat="1" ht="24.75" customHeight="1">
      <c r="A78" s="206" t="s">
        <v>389</v>
      </c>
      <c r="B78" s="221" t="s">
        <v>80</v>
      </c>
      <c r="C78" s="221" t="s">
        <v>17</v>
      </c>
      <c r="D78" s="221" t="s">
        <v>18</v>
      </c>
      <c r="E78" s="221" t="s">
        <v>392</v>
      </c>
      <c r="F78" s="198" t="s">
        <v>387</v>
      </c>
      <c r="G78" s="209"/>
      <c r="H78" s="209">
        <v>14.4</v>
      </c>
      <c r="I78" s="25">
        <f t="shared" si="11"/>
        <v>5.470000000000001</v>
      </c>
      <c r="J78" s="209">
        <v>19.87</v>
      </c>
      <c r="K78" s="209">
        <f t="shared" si="9"/>
        <v>0.7300000000000004</v>
      </c>
      <c r="L78" s="209">
        <v>20.6</v>
      </c>
      <c r="M78" s="192"/>
      <c r="N78" s="192"/>
      <c r="O78" s="192"/>
      <c r="P78" s="192"/>
      <c r="Q78" s="192"/>
      <c r="R78" s="192"/>
    </row>
    <row r="79" spans="1:18" s="189" customFormat="1" ht="41.25" customHeight="1">
      <c r="A79" s="219" t="s">
        <v>276</v>
      </c>
      <c r="B79" s="221" t="s">
        <v>80</v>
      </c>
      <c r="C79" s="221" t="s">
        <v>17</v>
      </c>
      <c r="D79" s="221" t="s">
        <v>18</v>
      </c>
      <c r="E79" s="221" t="s">
        <v>392</v>
      </c>
      <c r="F79" s="198" t="s">
        <v>132</v>
      </c>
      <c r="G79" s="209"/>
      <c r="H79" s="209">
        <v>0</v>
      </c>
      <c r="I79" s="25">
        <f t="shared" si="11"/>
        <v>0</v>
      </c>
      <c r="J79" s="209">
        <v>0</v>
      </c>
      <c r="K79" s="209">
        <f t="shared" si="9"/>
        <v>0</v>
      </c>
      <c r="L79" s="209">
        <v>0</v>
      </c>
      <c r="M79" s="192"/>
      <c r="N79" s="192"/>
      <c r="O79" s="192"/>
      <c r="P79" s="192"/>
      <c r="Q79" s="192"/>
      <c r="R79" s="192"/>
    </row>
    <row r="80" spans="1:18" ht="12.75" customHeight="1" hidden="1">
      <c r="A80" s="220" t="s">
        <v>220</v>
      </c>
      <c r="B80" s="211" t="s">
        <v>80</v>
      </c>
      <c r="C80" s="200" t="s">
        <v>17</v>
      </c>
      <c r="D80" s="200" t="s">
        <v>16</v>
      </c>
      <c r="E80" s="200" t="s">
        <v>42</v>
      </c>
      <c r="F80" s="200" t="s">
        <v>43</v>
      </c>
      <c r="G80" s="205">
        <f>G81</f>
        <v>54.400000000000006</v>
      </c>
      <c r="H80" s="205"/>
      <c r="I80" s="25">
        <f t="shared" si="11"/>
        <v>0</v>
      </c>
      <c r="J80" s="209">
        <v>0</v>
      </c>
      <c r="K80" s="205">
        <f>K81</f>
        <v>0</v>
      </c>
      <c r="L80" s="209">
        <v>0</v>
      </c>
      <c r="M80" s="192"/>
      <c r="N80" s="192"/>
      <c r="O80" s="192"/>
      <c r="P80" s="192"/>
      <c r="Q80" s="192"/>
      <c r="R80" s="192"/>
    </row>
    <row r="81" spans="1:18" ht="17.25" customHeight="1" hidden="1">
      <c r="A81" s="232" t="s">
        <v>57</v>
      </c>
      <c r="B81" s="221" t="s">
        <v>80</v>
      </c>
      <c r="C81" s="198" t="s">
        <v>17</v>
      </c>
      <c r="D81" s="198" t="s">
        <v>18</v>
      </c>
      <c r="E81" s="198" t="s">
        <v>316</v>
      </c>
      <c r="F81" s="198" t="s">
        <v>43</v>
      </c>
      <c r="G81" s="209">
        <f>G82</f>
        <v>54.400000000000006</v>
      </c>
      <c r="H81" s="209"/>
      <c r="I81" s="25">
        <f t="shared" si="11"/>
        <v>0</v>
      </c>
      <c r="J81" s="209">
        <v>0</v>
      </c>
      <c r="K81" s="209">
        <f>K82</f>
        <v>0</v>
      </c>
      <c r="L81" s="209">
        <v>0</v>
      </c>
      <c r="M81" s="192"/>
      <c r="N81" s="192"/>
      <c r="O81" s="192"/>
      <c r="P81" s="192"/>
      <c r="Q81" s="192"/>
      <c r="R81" s="192"/>
    </row>
    <row r="82" spans="1:18" ht="39.75" customHeight="1" hidden="1">
      <c r="A82" s="233" t="s">
        <v>61</v>
      </c>
      <c r="B82" s="221" t="s">
        <v>80</v>
      </c>
      <c r="C82" s="198" t="s">
        <v>17</v>
      </c>
      <c r="D82" s="198" t="s">
        <v>18</v>
      </c>
      <c r="E82" s="198" t="s">
        <v>317</v>
      </c>
      <c r="F82" s="198" t="s">
        <v>43</v>
      </c>
      <c r="G82" s="209">
        <f>G86+G87</f>
        <v>54.400000000000006</v>
      </c>
      <c r="H82" s="209"/>
      <c r="I82" s="25">
        <f t="shared" si="11"/>
        <v>0</v>
      </c>
      <c r="J82" s="209">
        <v>0</v>
      </c>
      <c r="K82" s="209">
        <f>K86+K87</f>
        <v>0</v>
      </c>
      <c r="L82" s="209">
        <v>0</v>
      </c>
      <c r="M82" s="192"/>
      <c r="N82" s="192"/>
      <c r="O82" s="192"/>
      <c r="P82" s="192"/>
      <c r="Q82" s="192"/>
      <c r="R82" s="192"/>
    </row>
    <row r="83" spans="1:18" ht="25.5" customHeight="1" hidden="1">
      <c r="A83" s="222" t="s">
        <v>70</v>
      </c>
      <c r="B83" s="221" t="s">
        <v>80</v>
      </c>
      <c r="C83" s="198" t="s">
        <v>19</v>
      </c>
      <c r="D83" s="198" t="s">
        <v>56</v>
      </c>
      <c r="E83" s="198" t="s">
        <v>42</v>
      </c>
      <c r="F83" s="198" t="s">
        <v>43</v>
      </c>
      <c r="G83" s="205">
        <f>G84</f>
        <v>0</v>
      </c>
      <c r="H83" s="205"/>
      <c r="I83" s="25">
        <f t="shared" si="11"/>
        <v>0</v>
      </c>
      <c r="J83" s="209">
        <v>0</v>
      </c>
      <c r="K83" s="205">
        <f>K84</f>
        <v>0</v>
      </c>
      <c r="L83" s="209">
        <v>0</v>
      </c>
      <c r="M83" s="192"/>
      <c r="N83" s="192"/>
      <c r="O83" s="192"/>
      <c r="P83" s="192"/>
      <c r="Q83" s="192"/>
      <c r="R83" s="192"/>
    </row>
    <row r="84" spans="1:18" ht="25.5" customHeight="1" hidden="1">
      <c r="A84" s="219" t="s">
        <v>112</v>
      </c>
      <c r="B84" s="221" t="s">
        <v>80</v>
      </c>
      <c r="C84" s="198" t="s">
        <v>19</v>
      </c>
      <c r="D84" s="198" t="s">
        <v>56</v>
      </c>
      <c r="E84" s="198" t="s">
        <v>100</v>
      </c>
      <c r="F84" s="198" t="s">
        <v>43</v>
      </c>
      <c r="G84" s="209">
        <f>G85</f>
        <v>0</v>
      </c>
      <c r="H84" s="209"/>
      <c r="I84" s="25">
        <f t="shared" si="11"/>
        <v>0</v>
      </c>
      <c r="J84" s="209">
        <v>0</v>
      </c>
      <c r="K84" s="209">
        <f>K85</f>
        <v>0</v>
      </c>
      <c r="L84" s="209">
        <v>0</v>
      </c>
      <c r="M84" s="192"/>
      <c r="N84" s="192"/>
      <c r="O84" s="192"/>
      <c r="P84" s="192"/>
      <c r="Q84" s="192"/>
      <c r="R84" s="192"/>
    </row>
    <row r="85" spans="1:18" ht="25.5" customHeight="1" hidden="1">
      <c r="A85" s="219" t="s">
        <v>111</v>
      </c>
      <c r="B85" s="221" t="s">
        <v>80</v>
      </c>
      <c r="C85" s="198" t="s">
        <v>19</v>
      </c>
      <c r="D85" s="198" t="s">
        <v>56</v>
      </c>
      <c r="E85" s="198" t="s">
        <v>100</v>
      </c>
      <c r="F85" s="198" t="s">
        <v>59</v>
      </c>
      <c r="G85" s="209">
        <v>0</v>
      </c>
      <c r="H85" s="209"/>
      <c r="I85" s="25">
        <f t="shared" si="11"/>
        <v>0</v>
      </c>
      <c r="J85" s="209">
        <v>0</v>
      </c>
      <c r="K85" s="209">
        <v>0</v>
      </c>
      <c r="L85" s="209">
        <v>0</v>
      </c>
      <c r="M85" s="192"/>
      <c r="N85" s="192"/>
      <c r="O85" s="192"/>
      <c r="P85" s="192"/>
      <c r="Q85" s="192"/>
      <c r="R85" s="192"/>
    </row>
    <row r="86" spans="1:18" ht="12.75" customHeight="1" hidden="1">
      <c r="A86" s="219" t="s">
        <v>211</v>
      </c>
      <c r="B86" s="221" t="s">
        <v>80</v>
      </c>
      <c r="C86" s="198" t="s">
        <v>17</v>
      </c>
      <c r="D86" s="198" t="s">
        <v>18</v>
      </c>
      <c r="E86" s="198" t="s">
        <v>317</v>
      </c>
      <c r="F86" s="198" t="s">
        <v>131</v>
      </c>
      <c r="G86" s="209">
        <v>52.2</v>
      </c>
      <c r="H86" s="209"/>
      <c r="I86" s="25">
        <f t="shared" si="11"/>
        <v>0</v>
      </c>
      <c r="J86" s="209">
        <v>0</v>
      </c>
      <c r="K86" s="209"/>
      <c r="L86" s="209">
        <v>0</v>
      </c>
      <c r="M86" s="192"/>
      <c r="N86" s="192"/>
      <c r="O86" s="192"/>
      <c r="P86" s="192"/>
      <c r="Q86" s="192"/>
      <c r="R86" s="192"/>
    </row>
    <row r="87" spans="1:18" ht="12.75" customHeight="1" hidden="1">
      <c r="A87" s="219" t="s">
        <v>212</v>
      </c>
      <c r="B87" s="221" t="s">
        <v>80</v>
      </c>
      <c r="C87" s="198" t="s">
        <v>17</v>
      </c>
      <c r="D87" s="198" t="s">
        <v>18</v>
      </c>
      <c r="E87" s="198" t="s">
        <v>317</v>
      </c>
      <c r="F87" s="198" t="s">
        <v>132</v>
      </c>
      <c r="G87" s="209">
        <v>2.2</v>
      </c>
      <c r="H87" s="209"/>
      <c r="I87" s="25">
        <f t="shared" si="11"/>
        <v>0</v>
      </c>
      <c r="J87" s="209">
        <v>0</v>
      </c>
      <c r="K87" s="209"/>
      <c r="L87" s="209">
        <v>0</v>
      </c>
      <c r="M87" s="192"/>
      <c r="N87" s="192"/>
      <c r="O87" s="192"/>
      <c r="P87" s="192"/>
      <c r="Q87" s="192"/>
      <c r="R87" s="192"/>
    </row>
    <row r="88" spans="1:18" ht="12.75" customHeight="1" hidden="1">
      <c r="A88" s="222" t="s">
        <v>225</v>
      </c>
      <c r="B88" s="211" t="s">
        <v>80</v>
      </c>
      <c r="C88" s="200" t="s">
        <v>19</v>
      </c>
      <c r="D88" s="200" t="s">
        <v>16</v>
      </c>
      <c r="E88" s="200" t="s">
        <v>42</v>
      </c>
      <c r="F88" s="200" t="s">
        <v>43</v>
      </c>
      <c r="G88" s="205">
        <f>G89</f>
        <v>477.8</v>
      </c>
      <c r="H88" s="205"/>
      <c r="I88" s="25">
        <f t="shared" si="11"/>
        <v>0</v>
      </c>
      <c r="J88" s="209">
        <v>0</v>
      </c>
      <c r="K88" s="205">
        <f>K89</f>
        <v>0</v>
      </c>
      <c r="L88" s="209">
        <v>0</v>
      </c>
      <c r="M88" s="192"/>
      <c r="N88" s="192"/>
      <c r="O88" s="192"/>
      <c r="P88" s="192"/>
      <c r="Q88" s="192"/>
      <c r="R88" s="192"/>
    </row>
    <row r="89" spans="1:18" ht="12.75" customHeight="1" hidden="1">
      <c r="A89" s="219" t="s">
        <v>197</v>
      </c>
      <c r="B89" s="221" t="s">
        <v>80</v>
      </c>
      <c r="C89" s="198" t="s">
        <v>19</v>
      </c>
      <c r="D89" s="198" t="s">
        <v>196</v>
      </c>
      <c r="E89" s="198" t="s">
        <v>42</v>
      </c>
      <c r="F89" s="198" t="s">
        <v>43</v>
      </c>
      <c r="G89" s="209">
        <f>G90</f>
        <v>477.8</v>
      </c>
      <c r="H89" s="209"/>
      <c r="I89" s="25">
        <f t="shared" si="11"/>
        <v>0</v>
      </c>
      <c r="J89" s="209">
        <v>0</v>
      </c>
      <c r="K89" s="209">
        <f>K90</f>
        <v>0</v>
      </c>
      <c r="L89" s="209">
        <v>0</v>
      </c>
      <c r="M89" s="192"/>
      <c r="N89" s="192"/>
      <c r="O89" s="192"/>
      <c r="P89" s="192"/>
      <c r="Q89" s="192"/>
      <c r="R89" s="192"/>
    </row>
    <row r="90" spans="1:18" ht="12.75" customHeight="1" hidden="1">
      <c r="A90" s="219" t="s">
        <v>224</v>
      </c>
      <c r="B90" s="221" t="s">
        <v>80</v>
      </c>
      <c r="C90" s="198" t="s">
        <v>19</v>
      </c>
      <c r="D90" s="198" t="s">
        <v>196</v>
      </c>
      <c r="E90" s="198" t="s">
        <v>223</v>
      </c>
      <c r="F90" s="198" t="s">
        <v>43</v>
      </c>
      <c r="G90" s="209">
        <f>G91</f>
        <v>477.8</v>
      </c>
      <c r="H90" s="209"/>
      <c r="I90" s="25">
        <f t="shared" si="11"/>
        <v>0</v>
      </c>
      <c r="J90" s="209">
        <v>0</v>
      </c>
      <c r="K90" s="209">
        <f>K91</f>
        <v>0</v>
      </c>
      <c r="L90" s="209">
        <v>0</v>
      </c>
      <c r="M90" s="192"/>
      <c r="N90" s="192"/>
      <c r="O90" s="192"/>
      <c r="P90" s="192"/>
      <c r="Q90" s="192"/>
      <c r="R90" s="192"/>
    </row>
    <row r="91" spans="1:18" ht="12.75" customHeight="1" hidden="1">
      <c r="A91" s="219" t="s">
        <v>222</v>
      </c>
      <c r="B91" s="221" t="s">
        <v>80</v>
      </c>
      <c r="C91" s="198" t="s">
        <v>19</v>
      </c>
      <c r="D91" s="198" t="s">
        <v>196</v>
      </c>
      <c r="E91" s="198" t="s">
        <v>221</v>
      </c>
      <c r="F91" s="198" t="s">
        <v>43</v>
      </c>
      <c r="G91" s="209">
        <f>G92</f>
        <v>477.8</v>
      </c>
      <c r="H91" s="209"/>
      <c r="I91" s="25">
        <f t="shared" si="11"/>
        <v>0</v>
      </c>
      <c r="J91" s="209">
        <v>0</v>
      </c>
      <c r="K91" s="209">
        <f>K92</f>
        <v>0</v>
      </c>
      <c r="L91" s="209">
        <v>0</v>
      </c>
      <c r="M91" s="192"/>
      <c r="N91" s="192"/>
      <c r="O91" s="192"/>
      <c r="P91" s="192"/>
      <c r="Q91" s="192"/>
      <c r="R91" s="192"/>
    </row>
    <row r="92" spans="1:18" ht="48.75" customHeight="1" hidden="1">
      <c r="A92" s="219" t="s">
        <v>212</v>
      </c>
      <c r="B92" s="221" t="s">
        <v>80</v>
      </c>
      <c r="C92" s="198" t="s">
        <v>19</v>
      </c>
      <c r="D92" s="198" t="s">
        <v>196</v>
      </c>
      <c r="E92" s="198" t="s">
        <v>221</v>
      </c>
      <c r="F92" s="198" t="s">
        <v>132</v>
      </c>
      <c r="G92" s="209">
        <v>477.8</v>
      </c>
      <c r="H92" s="209"/>
      <c r="I92" s="25">
        <f t="shared" si="11"/>
        <v>0</v>
      </c>
      <c r="J92" s="209">
        <v>0</v>
      </c>
      <c r="K92" s="209"/>
      <c r="L92" s="209">
        <v>0</v>
      </c>
      <c r="M92" s="192"/>
      <c r="N92" s="192"/>
      <c r="O92" s="192"/>
      <c r="P92" s="192"/>
      <c r="Q92" s="192"/>
      <c r="R92" s="192"/>
    </row>
    <row r="93" spans="1:18" ht="12.75" customHeight="1" hidden="1">
      <c r="A93" s="222" t="s">
        <v>46</v>
      </c>
      <c r="B93" s="221" t="s">
        <v>80</v>
      </c>
      <c r="C93" s="198" t="s">
        <v>20</v>
      </c>
      <c r="D93" s="198" t="s">
        <v>20</v>
      </c>
      <c r="E93" s="198" t="s">
        <v>42</v>
      </c>
      <c r="F93" s="198" t="s">
        <v>43</v>
      </c>
      <c r="G93" s="205">
        <f>G94</f>
        <v>93.03999999999999</v>
      </c>
      <c r="H93" s="205"/>
      <c r="I93" s="25">
        <f t="shared" si="11"/>
        <v>0</v>
      </c>
      <c r="J93" s="209">
        <v>0</v>
      </c>
      <c r="K93" s="205">
        <f>K95+K96</f>
        <v>83.64</v>
      </c>
      <c r="L93" s="209">
        <v>0</v>
      </c>
      <c r="M93" s="192"/>
      <c r="N93" s="192"/>
      <c r="O93" s="192"/>
      <c r="P93" s="192"/>
      <c r="Q93" s="192"/>
      <c r="R93" s="192"/>
    </row>
    <row r="94" spans="1:18" ht="25.5" customHeight="1" hidden="1">
      <c r="A94" s="219" t="s">
        <v>47</v>
      </c>
      <c r="B94" s="221" t="s">
        <v>80</v>
      </c>
      <c r="C94" s="198" t="s">
        <v>20</v>
      </c>
      <c r="D94" s="198" t="s">
        <v>20</v>
      </c>
      <c r="E94" s="198" t="s">
        <v>90</v>
      </c>
      <c r="F94" s="198" t="s">
        <v>43</v>
      </c>
      <c r="G94" s="209">
        <f>G95+G96</f>
        <v>93.03999999999999</v>
      </c>
      <c r="H94" s="209"/>
      <c r="I94" s="25">
        <f t="shared" si="11"/>
        <v>0</v>
      </c>
      <c r="J94" s="209">
        <v>0</v>
      </c>
      <c r="K94" s="209">
        <f>K95+K96</f>
        <v>83.64</v>
      </c>
      <c r="L94" s="209">
        <v>0</v>
      </c>
      <c r="M94" s="192"/>
      <c r="N94" s="192"/>
      <c r="O94" s="192"/>
      <c r="P94" s="192"/>
      <c r="Q94" s="192"/>
      <c r="R94" s="192"/>
    </row>
    <row r="95" spans="1:18" ht="12.75" customHeight="1" hidden="1">
      <c r="A95" s="219" t="s">
        <v>133</v>
      </c>
      <c r="B95" s="221" t="s">
        <v>80</v>
      </c>
      <c r="C95" s="198" t="s">
        <v>20</v>
      </c>
      <c r="D95" s="198" t="s">
        <v>20</v>
      </c>
      <c r="E95" s="198" t="s">
        <v>90</v>
      </c>
      <c r="F95" s="198" t="s">
        <v>131</v>
      </c>
      <c r="G95" s="209">
        <v>78.97</v>
      </c>
      <c r="H95" s="209"/>
      <c r="I95" s="25">
        <f t="shared" si="11"/>
        <v>0</v>
      </c>
      <c r="J95" s="209">
        <v>0</v>
      </c>
      <c r="K95" s="209">
        <v>81.14</v>
      </c>
      <c r="L95" s="209">
        <v>0</v>
      </c>
      <c r="M95" s="192"/>
      <c r="N95" s="192"/>
      <c r="O95" s="192"/>
      <c r="P95" s="192"/>
      <c r="Q95" s="192"/>
      <c r="R95" s="192"/>
    </row>
    <row r="96" spans="1:18" ht="25.5" customHeight="1" hidden="1">
      <c r="A96" s="219" t="s">
        <v>134</v>
      </c>
      <c r="B96" s="221" t="s">
        <v>80</v>
      </c>
      <c r="C96" s="198" t="s">
        <v>20</v>
      </c>
      <c r="D96" s="198" t="s">
        <v>20</v>
      </c>
      <c r="E96" s="198" t="s">
        <v>90</v>
      </c>
      <c r="F96" s="198" t="s">
        <v>132</v>
      </c>
      <c r="G96" s="209">
        <v>14.07</v>
      </c>
      <c r="H96" s="209"/>
      <c r="I96" s="25">
        <f t="shared" si="11"/>
        <v>0</v>
      </c>
      <c r="J96" s="209">
        <v>0</v>
      </c>
      <c r="K96" s="209">
        <v>2.5</v>
      </c>
      <c r="L96" s="209">
        <v>0</v>
      </c>
      <c r="M96" s="192"/>
      <c r="N96" s="192"/>
      <c r="O96" s="192"/>
      <c r="P96" s="192"/>
      <c r="Q96" s="192"/>
      <c r="R96" s="192"/>
    </row>
    <row r="97" spans="1:18" ht="12.75" customHeight="1" hidden="1">
      <c r="A97" s="234" t="s">
        <v>63</v>
      </c>
      <c r="B97" s="211" t="s">
        <v>80</v>
      </c>
      <c r="C97" s="211" t="s">
        <v>23</v>
      </c>
      <c r="D97" s="211" t="s">
        <v>16</v>
      </c>
      <c r="E97" s="211" t="s">
        <v>42</v>
      </c>
      <c r="F97" s="211" t="s">
        <v>43</v>
      </c>
      <c r="G97" s="205">
        <f>G98+G115+G107</f>
        <v>524.72</v>
      </c>
      <c r="H97" s="205"/>
      <c r="I97" s="25">
        <f t="shared" si="11"/>
        <v>0</v>
      </c>
      <c r="J97" s="209">
        <v>0</v>
      </c>
      <c r="K97" s="205">
        <f>K98+K115+K107</f>
        <v>0</v>
      </c>
      <c r="L97" s="209">
        <v>0</v>
      </c>
      <c r="M97" s="193"/>
      <c r="N97" s="192"/>
      <c r="O97" s="192"/>
      <c r="P97" s="192"/>
      <c r="Q97" s="192"/>
      <c r="R97" s="192"/>
    </row>
    <row r="98" spans="1:18" ht="12.75" customHeight="1" hidden="1">
      <c r="A98" s="235" t="s">
        <v>230</v>
      </c>
      <c r="B98" s="221" t="s">
        <v>80</v>
      </c>
      <c r="C98" s="221" t="s">
        <v>23</v>
      </c>
      <c r="D98" s="221" t="s">
        <v>17</v>
      </c>
      <c r="E98" s="221" t="s">
        <v>42</v>
      </c>
      <c r="F98" s="221" t="s">
        <v>43</v>
      </c>
      <c r="G98" s="209">
        <f>G99</f>
        <v>424.6</v>
      </c>
      <c r="H98" s="209"/>
      <c r="I98" s="25">
        <f t="shared" si="11"/>
        <v>0</v>
      </c>
      <c r="J98" s="209">
        <v>0</v>
      </c>
      <c r="K98" s="209">
        <f>K99</f>
        <v>0</v>
      </c>
      <c r="L98" s="209">
        <v>0</v>
      </c>
      <c r="M98" s="193"/>
      <c r="N98" s="192"/>
      <c r="O98" s="192"/>
      <c r="P98" s="192"/>
      <c r="Q98" s="192"/>
      <c r="R98" s="192"/>
    </row>
    <row r="99" spans="1:18" ht="13.5" customHeight="1" hidden="1">
      <c r="A99" s="235" t="s">
        <v>228</v>
      </c>
      <c r="B99" s="221" t="s">
        <v>80</v>
      </c>
      <c r="C99" s="221" t="s">
        <v>23</v>
      </c>
      <c r="D99" s="221" t="s">
        <v>17</v>
      </c>
      <c r="E99" s="221" t="s">
        <v>229</v>
      </c>
      <c r="F99" s="221" t="s">
        <v>43</v>
      </c>
      <c r="G99" s="209">
        <f>G100</f>
        <v>424.6</v>
      </c>
      <c r="H99" s="209"/>
      <c r="I99" s="25">
        <f t="shared" si="11"/>
        <v>0</v>
      </c>
      <c r="J99" s="209">
        <v>0</v>
      </c>
      <c r="K99" s="209">
        <f>K100</f>
        <v>0</v>
      </c>
      <c r="L99" s="209">
        <v>0</v>
      </c>
      <c r="M99" s="193"/>
      <c r="N99" s="192"/>
      <c r="O99" s="192"/>
      <c r="P99" s="192"/>
      <c r="Q99" s="192"/>
      <c r="R99" s="192"/>
    </row>
    <row r="100" spans="1:18" ht="26.25" customHeight="1" hidden="1">
      <c r="A100" s="235" t="s">
        <v>227</v>
      </c>
      <c r="B100" s="221" t="s">
        <v>80</v>
      </c>
      <c r="C100" s="221" t="s">
        <v>23</v>
      </c>
      <c r="D100" s="221" t="s">
        <v>17</v>
      </c>
      <c r="E100" s="221" t="s">
        <v>91</v>
      </c>
      <c r="F100" s="221" t="s">
        <v>43</v>
      </c>
      <c r="G100" s="209">
        <f>G101+G102</f>
        <v>424.6</v>
      </c>
      <c r="H100" s="209"/>
      <c r="I100" s="25">
        <f t="shared" si="11"/>
        <v>0</v>
      </c>
      <c r="J100" s="209">
        <v>0</v>
      </c>
      <c r="K100" s="209">
        <f>K101+K102</f>
        <v>0</v>
      </c>
      <c r="L100" s="209">
        <v>0</v>
      </c>
      <c r="M100" s="193"/>
      <c r="N100" s="192"/>
      <c r="O100" s="192"/>
      <c r="P100" s="192"/>
      <c r="Q100" s="192"/>
      <c r="R100" s="192"/>
    </row>
    <row r="101" spans="1:18" ht="38.25" customHeight="1" hidden="1">
      <c r="A101" s="219" t="s">
        <v>211</v>
      </c>
      <c r="B101" s="221" t="s">
        <v>80</v>
      </c>
      <c r="C101" s="221" t="s">
        <v>23</v>
      </c>
      <c r="D101" s="221" t="s">
        <v>17</v>
      </c>
      <c r="E101" s="221" t="s">
        <v>91</v>
      </c>
      <c r="F101" s="221" t="s">
        <v>131</v>
      </c>
      <c r="G101" s="209">
        <v>252.14</v>
      </c>
      <c r="H101" s="209"/>
      <c r="I101" s="25">
        <f t="shared" si="11"/>
        <v>0</v>
      </c>
      <c r="J101" s="209">
        <v>0</v>
      </c>
      <c r="K101" s="209"/>
      <c r="L101" s="209">
        <v>0</v>
      </c>
      <c r="M101" s="193"/>
      <c r="N101" s="192"/>
      <c r="O101" s="192"/>
      <c r="P101" s="192"/>
      <c r="Q101" s="192"/>
      <c r="R101" s="192"/>
    </row>
    <row r="102" spans="1:18" ht="36" customHeight="1" hidden="1">
      <c r="A102" s="219" t="s">
        <v>212</v>
      </c>
      <c r="B102" s="221" t="s">
        <v>80</v>
      </c>
      <c r="C102" s="221" t="s">
        <v>23</v>
      </c>
      <c r="D102" s="221" t="s">
        <v>17</v>
      </c>
      <c r="E102" s="221" t="s">
        <v>91</v>
      </c>
      <c r="F102" s="221" t="s">
        <v>132</v>
      </c>
      <c r="G102" s="209">
        <v>172.46</v>
      </c>
      <c r="H102" s="209"/>
      <c r="I102" s="25">
        <f t="shared" si="11"/>
        <v>0</v>
      </c>
      <c r="J102" s="209">
        <v>0</v>
      </c>
      <c r="K102" s="209"/>
      <c r="L102" s="209">
        <v>0</v>
      </c>
      <c r="M102" s="193"/>
      <c r="N102" s="192"/>
      <c r="O102" s="192"/>
      <c r="P102" s="192"/>
      <c r="Q102" s="192"/>
      <c r="R102" s="192"/>
    </row>
    <row r="103" spans="1:18" ht="25.5" customHeight="1" hidden="1">
      <c r="A103" s="219" t="s">
        <v>180</v>
      </c>
      <c r="B103" s="221" t="s">
        <v>80</v>
      </c>
      <c r="C103" s="221" t="s">
        <v>23</v>
      </c>
      <c r="D103" s="221" t="s">
        <v>17</v>
      </c>
      <c r="E103" s="221" t="s">
        <v>178</v>
      </c>
      <c r="F103" s="221" t="s">
        <v>43</v>
      </c>
      <c r="G103" s="209"/>
      <c r="H103" s="209"/>
      <c r="I103" s="25">
        <f t="shared" si="11"/>
        <v>0</v>
      </c>
      <c r="J103" s="209">
        <v>0</v>
      </c>
      <c r="K103" s="209">
        <f>K104</f>
        <v>31</v>
      </c>
      <c r="L103" s="209">
        <v>0</v>
      </c>
      <c r="M103" s="193"/>
      <c r="N103" s="192"/>
      <c r="O103" s="192"/>
      <c r="P103" s="192"/>
      <c r="Q103" s="192"/>
      <c r="R103" s="192"/>
    </row>
    <row r="104" spans="1:18" ht="25.5" customHeight="1" hidden="1">
      <c r="A104" s="219" t="s">
        <v>181</v>
      </c>
      <c r="B104" s="221" t="s">
        <v>179</v>
      </c>
      <c r="C104" s="221" t="s">
        <v>23</v>
      </c>
      <c r="D104" s="221" t="s">
        <v>17</v>
      </c>
      <c r="E104" s="221" t="s">
        <v>178</v>
      </c>
      <c r="F104" s="221" t="s">
        <v>132</v>
      </c>
      <c r="G104" s="209"/>
      <c r="H104" s="209"/>
      <c r="I104" s="25">
        <f t="shared" si="11"/>
        <v>0</v>
      </c>
      <c r="J104" s="209">
        <v>0</v>
      </c>
      <c r="K104" s="209">
        <v>31</v>
      </c>
      <c r="L104" s="209">
        <v>0</v>
      </c>
      <c r="M104" s="193"/>
      <c r="N104" s="192"/>
      <c r="O104" s="192"/>
      <c r="P104" s="192"/>
      <c r="Q104" s="192"/>
      <c r="R104" s="192"/>
    </row>
    <row r="105" spans="1:18" ht="12.75" customHeight="1" hidden="1">
      <c r="A105" s="236" t="s">
        <v>63</v>
      </c>
      <c r="B105" s="221" t="s">
        <v>80</v>
      </c>
      <c r="C105" s="198" t="s">
        <v>23</v>
      </c>
      <c r="D105" s="198" t="s">
        <v>16</v>
      </c>
      <c r="E105" s="198" t="s">
        <v>42</v>
      </c>
      <c r="F105" s="198" t="s">
        <v>43</v>
      </c>
      <c r="G105" s="205">
        <f>G118</f>
        <v>100.12</v>
      </c>
      <c r="H105" s="205"/>
      <c r="I105" s="25">
        <f t="shared" si="11"/>
        <v>0</v>
      </c>
      <c r="J105" s="209">
        <v>0</v>
      </c>
      <c r="K105" s="205">
        <f>K118</f>
        <v>0</v>
      </c>
      <c r="L105" s="209">
        <v>0</v>
      </c>
      <c r="M105" s="192"/>
      <c r="N105" s="192"/>
      <c r="O105" s="192"/>
      <c r="P105" s="192"/>
      <c r="Q105" s="192"/>
      <c r="R105" s="192"/>
    </row>
    <row r="106" spans="1:18" ht="12.75" customHeight="1" hidden="1">
      <c r="A106" s="219"/>
      <c r="B106" s="221" t="s">
        <v>80</v>
      </c>
      <c r="C106" s="198" t="s">
        <v>23</v>
      </c>
      <c r="D106" s="198" t="s">
        <v>18</v>
      </c>
      <c r="E106" s="198" t="s">
        <v>128</v>
      </c>
      <c r="F106" s="198" t="s">
        <v>43</v>
      </c>
      <c r="G106" s="209" t="e">
        <f>#REF!</f>
        <v>#REF!</v>
      </c>
      <c r="H106" s="209"/>
      <c r="I106" s="25">
        <f t="shared" si="11"/>
        <v>0</v>
      </c>
      <c r="J106" s="209">
        <v>0</v>
      </c>
      <c r="K106" s="209" t="e">
        <f>#REF!</f>
        <v>#REF!</v>
      </c>
      <c r="L106" s="209">
        <v>0</v>
      </c>
      <c r="M106" s="192"/>
      <c r="N106" s="192"/>
      <c r="O106" s="192"/>
      <c r="P106" s="192"/>
      <c r="Q106" s="192"/>
      <c r="R106" s="192"/>
    </row>
    <row r="107" spans="1:18" s="148" customFormat="1" ht="36.75" customHeight="1" hidden="1">
      <c r="A107" s="228" t="s">
        <v>313</v>
      </c>
      <c r="B107" s="221" t="s">
        <v>80</v>
      </c>
      <c r="C107" s="198" t="s">
        <v>23</v>
      </c>
      <c r="D107" s="198" t="s">
        <v>18</v>
      </c>
      <c r="E107" s="198" t="s">
        <v>307</v>
      </c>
      <c r="F107" s="198" t="s">
        <v>43</v>
      </c>
      <c r="G107" s="209">
        <f>G112</f>
        <v>0</v>
      </c>
      <c r="H107" s="209"/>
      <c r="I107" s="25">
        <f t="shared" si="11"/>
        <v>0</v>
      </c>
      <c r="J107" s="209">
        <v>0</v>
      </c>
      <c r="K107" s="209">
        <f>K112</f>
        <v>0</v>
      </c>
      <c r="L107" s="209">
        <v>0</v>
      </c>
      <c r="M107" s="194"/>
      <c r="N107" s="194"/>
      <c r="O107" s="194"/>
      <c r="P107" s="194"/>
      <c r="Q107" s="194"/>
      <c r="R107" s="194"/>
    </row>
    <row r="108" spans="1:18" s="190" customFormat="1" ht="51.75" customHeight="1" hidden="1">
      <c r="A108" s="191" t="s">
        <v>393</v>
      </c>
      <c r="B108" s="211" t="s">
        <v>80</v>
      </c>
      <c r="C108" s="211" t="s">
        <v>19</v>
      </c>
      <c r="D108" s="211" t="s">
        <v>56</v>
      </c>
      <c r="E108" s="211" t="s">
        <v>373</v>
      </c>
      <c r="F108" s="211" t="s">
        <v>43</v>
      </c>
      <c r="G108" s="209"/>
      <c r="H108" s="209"/>
      <c r="I108" s="25">
        <f t="shared" si="11"/>
        <v>0</v>
      </c>
      <c r="J108" s="209">
        <v>0</v>
      </c>
      <c r="K108" s="205">
        <f aca="true" t="shared" si="12" ref="K108:K115">L108-J108</f>
        <v>0</v>
      </c>
      <c r="L108" s="209">
        <v>0</v>
      </c>
      <c r="M108" s="194"/>
      <c r="N108" s="194"/>
      <c r="O108" s="194"/>
      <c r="P108" s="194"/>
      <c r="Q108" s="194"/>
      <c r="R108" s="194"/>
    </row>
    <row r="109" spans="1:18" s="190" customFormat="1" ht="90.75" customHeight="1" hidden="1">
      <c r="A109" s="224" t="s">
        <v>394</v>
      </c>
      <c r="B109" s="221" t="s">
        <v>80</v>
      </c>
      <c r="C109" s="221" t="s">
        <v>19</v>
      </c>
      <c r="D109" s="221" t="s">
        <v>56</v>
      </c>
      <c r="E109" s="221" t="s">
        <v>375</v>
      </c>
      <c r="F109" s="221" t="s">
        <v>43</v>
      </c>
      <c r="G109" s="209"/>
      <c r="H109" s="209"/>
      <c r="I109" s="25">
        <f t="shared" si="11"/>
        <v>0</v>
      </c>
      <c r="J109" s="209">
        <v>0</v>
      </c>
      <c r="K109" s="209">
        <f t="shared" si="12"/>
        <v>0</v>
      </c>
      <c r="L109" s="209">
        <v>0</v>
      </c>
      <c r="M109" s="194"/>
      <c r="N109" s="194"/>
      <c r="O109" s="194"/>
      <c r="P109" s="194"/>
      <c r="Q109" s="194"/>
      <c r="R109" s="194"/>
    </row>
    <row r="110" spans="1:18" s="190" customFormat="1" ht="30" customHeight="1" hidden="1">
      <c r="A110" s="224" t="s">
        <v>391</v>
      </c>
      <c r="B110" s="221" t="s">
        <v>80</v>
      </c>
      <c r="C110" s="221" t="s">
        <v>19</v>
      </c>
      <c r="D110" s="221" t="s">
        <v>56</v>
      </c>
      <c r="E110" s="221" t="s">
        <v>375</v>
      </c>
      <c r="F110" s="221" t="s">
        <v>131</v>
      </c>
      <c r="G110" s="209"/>
      <c r="H110" s="209"/>
      <c r="I110" s="25">
        <f t="shared" si="11"/>
        <v>0</v>
      </c>
      <c r="J110" s="209">
        <v>0</v>
      </c>
      <c r="K110" s="209">
        <f t="shared" si="12"/>
        <v>0</v>
      </c>
      <c r="L110" s="209">
        <v>0</v>
      </c>
      <c r="M110" s="194"/>
      <c r="N110" s="194"/>
      <c r="O110" s="194"/>
      <c r="P110" s="194"/>
      <c r="Q110" s="194"/>
      <c r="R110" s="194"/>
    </row>
    <row r="111" spans="1:18" s="190" customFormat="1" ht="50.25" customHeight="1" hidden="1">
      <c r="A111" s="206" t="s">
        <v>389</v>
      </c>
      <c r="B111" s="221" t="s">
        <v>80</v>
      </c>
      <c r="C111" s="221" t="s">
        <v>19</v>
      </c>
      <c r="D111" s="221" t="s">
        <v>56</v>
      </c>
      <c r="E111" s="221" t="s">
        <v>375</v>
      </c>
      <c r="F111" s="221" t="s">
        <v>387</v>
      </c>
      <c r="G111" s="209"/>
      <c r="H111" s="209"/>
      <c r="I111" s="25">
        <f t="shared" si="11"/>
        <v>0</v>
      </c>
      <c r="J111" s="209">
        <v>0</v>
      </c>
      <c r="K111" s="209">
        <f t="shared" si="12"/>
        <v>0</v>
      </c>
      <c r="L111" s="209">
        <v>0</v>
      </c>
      <c r="M111" s="194"/>
      <c r="N111" s="194"/>
      <c r="O111" s="194"/>
      <c r="P111" s="194"/>
      <c r="Q111" s="194"/>
      <c r="R111" s="194"/>
    </row>
    <row r="112" spans="1:12" ht="26.25" customHeight="1" hidden="1">
      <c r="A112" s="237" t="s">
        <v>293</v>
      </c>
      <c r="B112" s="211" t="s">
        <v>80</v>
      </c>
      <c r="C112" s="200" t="s">
        <v>23</v>
      </c>
      <c r="D112" s="200" t="s">
        <v>16</v>
      </c>
      <c r="E112" s="200" t="s">
        <v>42</v>
      </c>
      <c r="F112" s="200" t="s">
        <v>43</v>
      </c>
      <c r="G112" s="205">
        <f>G113</f>
        <v>0</v>
      </c>
      <c r="H112" s="205"/>
      <c r="I112" s="25">
        <f t="shared" si="11"/>
        <v>0</v>
      </c>
      <c r="J112" s="209">
        <v>0</v>
      </c>
      <c r="K112" s="205">
        <f t="shared" si="12"/>
        <v>0</v>
      </c>
      <c r="L112" s="209">
        <v>0</v>
      </c>
    </row>
    <row r="113" spans="1:12" ht="26.25" customHeight="1" hidden="1">
      <c r="A113" s="216" t="s">
        <v>294</v>
      </c>
      <c r="B113" s="221" t="s">
        <v>80</v>
      </c>
      <c r="C113" s="198" t="s">
        <v>23</v>
      </c>
      <c r="D113" s="198" t="s">
        <v>18</v>
      </c>
      <c r="E113" s="198" t="s">
        <v>42</v>
      </c>
      <c r="F113" s="198" t="s">
        <v>43</v>
      </c>
      <c r="G113" s="209">
        <f>G114</f>
        <v>0</v>
      </c>
      <c r="H113" s="209"/>
      <c r="I113" s="25">
        <f t="shared" si="11"/>
        <v>0</v>
      </c>
      <c r="J113" s="209">
        <v>0</v>
      </c>
      <c r="K113" s="209">
        <f t="shared" si="12"/>
        <v>0</v>
      </c>
      <c r="L113" s="209">
        <v>0</v>
      </c>
    </row>
    <row r="114" spans="1:12" ht="25.5" customHeight="1" hidden="1">
      <c r="A114" s="219" t="s">
        <v>295</v>
      </c>
      <c r="B114" s="221" t="s">
        <v>80</v>
      </c>
      <c r="C114" s="198" t="s">
        <v>23</v>
      </c>
      <c r="D114" s="198" t="s">
        <v>18</v>
      </c>
      <c r="E114" s="198" t="s">
        <v>318</v>
      </c>
      <c r="F114" s="198" t="s">
        <v>43</v>
      </c>
      <c r="G114" s="209">
        <v>0</v>
      </c>
      <c r="H114" s="209"/>
      <c r="I114" s="25">
        <f t="shared" si="11"/>
        <v>0</v>
      </c>
      <c r="J114" s="209">
        <v>0</v>
      </c>
      <c r="K114" s="209">
        <f t="shared" si="12"/>
        <v>0</v>
      </c>
      <c r="L114" s="209">
        <v>0</v>
      </c>
    </row>
    <row r="115" spans="1:12" ht="12.75" customHeight="1" hidden="1">
      <c r="A115" s="219" t="s">
        <v>127</v>
      </c>
      <c r="B115" s="221" t="s">
        <v>80</v>
      </c>
      <c r="C115" s="198" t="s">
        <v>23</v>
      </c>
      <c r="D115" s="198" t="s">
        <v>18</v>
      </c>
      <c r="E115" s="198" t="s">
        <v>318</v>
      </c>
      <c r="F115" s="198" t="s">
        <v>132</v>
      </c>
      <c r="G115" s="209">
        <f>G116</f>
        <v>100.12</v>
      </c>
      <c r="H115" s="209"/>
      <c r="I115" s="25">
        <f t="shared" si="11"/>
        <v>0</v>
      </c>
      <c r="J115" s="209">
        <v>0</v>
      </c>
      <c r="K115" s="209">
        <f t="shared" si="12"/>
        <v>0</v>
      </c>
      <c r="L115" s="209">
        <v>0</v>
      </c>
    </row>
    <row r="116" spans="1:12" ht="12.75" customHeight="1" hidden="1">
      <c r="A116" s="219" t="s">
        <v>127</v>
      </c>
      <c r="B116" s="221" t="s">
        <v>80</v>
      </c>
      <c r="C116" s="198" t="s">
        <v>23</v>
      </c>
      <c r="D116" s="198" t="s">
        <v>18</v>
      </c>
      <c r="E116" s="198" t="s">
        <v>226</v>
      </c>
      <c r="F116" s="198" t="s">
        <v>43</v>
      </c>
      <c r="G116" s="209">
        <f>G117</f>
        <v>100.12</v>
      </c>
      <c r="H116" s="209"/>
      <c r="I116" s="25">
        <f t="shared" si="11"/>
        <v>0</v>
      </c>
      <c r="J116" s="209">
        <v>0</v>
      </c>
      <c r="K116" s="209">
        <f>K117</f>
        <v>0</v>
      </c>
      <c r="L116" s="209">
        <v>0</v>
      </c>
    </row>
    <row r="117" spans="1:12" ht="22.5" customHeight="1" hidden="1">
      <c r="A117" s="219" t="s">
        <v>244</v>
      </c>
      <c r="B117" s="221" t="s">
        <v>80</v>
      </c>
      <c r="C117" s="198" t="s">
        <v>23</v>
      </c>
      <c r="D117" s="198" t="s">
        <v>18</v>
      </c>
      <c r="E117" s="198" t="s">
        <v>128</v>
      </c>
      <c r="F117" s="198" t="s">
        <v>43</v>
      </c>
      <c r="G117" s="209">
        <f>G118</f>
        <v>100.12</v>
      </c>
      <c r="H117" s="209"/>
      <c r="I117" s="25">
        <f t="shared" si="11"/>
        <v>0</v>
      </c>
      <c r="J117" s="209">
        <v>0</v>
      </c>
      <c r="K117" s="209">
        <f>K118</f>
        <v>0</v>
      </c>
      <c r="L117" s="209">
        <v>0</v>
      </c>
    </row>
    <row r="118" spans="1:12" ht="36.75" customHeight="1" hidden="1">
      <c r="A118" s="219" t="s">
        <v>212</v>
      </c>
      <c r="B118" s="221" t="s">
        <v>80</v>
      </c>
      <c r="C118" s="198" t="s">
        <v>23</v>
      </c>
      <c r="D118" s="198" t="s">
        <v>18</v>
      </c>
      <c r="E118" s="198" t="s">
        <v>128</v>
      </c>
      <c r="F118" s="198" t="s">
        <v>132</v>
      </c>
      <c r="G118" s="209">
        <v>100.12</v>
      </c>
      <c r="H118" s="209"/>
      <c r="I118" s="25">
        <f t="shared" si="11"/>
        <v>0</v>
      </c>
      <c r="J118" s="209">
        <v>0</v>
      </c>
      <c r="K118" s="209"/>
      <c r="L118" s="209">
        <v>0</v>
      </c>
    </row>
    <row r="119" spans="1:12" ht="36.75" customHeight="1">
      <c r="A119" s="222" t="s">
        <v>427</v>
      </c>
      <c r="B119" s="211" t="s">
        <v>80</v>
      </c>
      <c r="C119" s="200" t="s">
        <v>18</v>
      </c>
      <c r="D119" s="200" t="s">
        <v>429</v>
      </c>
      <c r="E119" s="200" t="s">
        <v>353</v>
      </c>
      <c r="F119" s="200" t="s">
        <v>43</v>
      </c>
      <c r="G119" s="205"/>
      <c r="H119" s="205"/>
      <c r="I119" s="61">
        <f>I120</f>
        <v>80</v>
      </c>
      <c r="J119" s="205">
        <f>J120</f>
        <v>50</v>
      </c>
      <c r="K119" s="205"/>
      <c r="L119" s="205">
        <f>L120</f>
        <v>50</v>
      </c>
    </row>
    <row r="120" spans="1:12" ht="36.75" customHeight="1">
      <c r="A120" s="219" t="s">
        <v>430</v>
      </c>
      <c r="B120" s="251">
        <v>801</v>
      </c>
      <c r="C120" s="198" t="s">
        <v>18</v>
      </c>
      <c r="D120" s="198" t="s">
        <v>429</v>
      </c>
      <c r="E120" s="198" t="s">
        <v>353</v>
      </c>
      <c r="F120" s="198" t="s">
        <v>43</v>
      </c>
      <c r="G120" s="209"/>
      <c r="H120" s="209"/>
      <c r="I120" s="25">
        <v>80</v>
      </c>
      <c r="J120" s="209">
        <f>J121</f>
        <v>50</v>
      </c>
      <c r="K120" s="209"/>
      <c r="L120" s="209">
        <f>L121</f>
        <v>50</v>
      </c>
    </row>
    <row r="121" spans="1:12" ht="36.75" customHeight="1">
      <c r="A121" s="219" t="s">
        <v>428</v>
      </c>
      <c r="B121" s="221" t="s">
        <v>80</v>
      </c>
      <c r="C121" s="198" t="s">
        <v>18</v>
      </c>
      <c r="D121" s="198" t="s">
        <v>429</v>
      </c>
      <c r="E121" s="198" t="s">
        <v>357</v>
      </c>
      <c r="F121" s="198" t="s">
        <v>43</v>
      </c>
      <c r="G121" s="209"/>
      <c r="H121" s="209"/>
      <c r="I121" s="25">
        <v>80</v>
      </c>
      <c r="J121" s="209">
        <f>J122</f>
        <v>50</v>
      </c>
      <c r="K121" s="209"/>
      <c r="L121" s="209">
        <f>L122</f>
        <v>50</v>
      </c>
    </row>
    <row r="122" spans="1:12" ht="36.75" customHeight="1">
      <c r="A122" s="219" t="s">
        <v>276</v>
      </c>
      <c r="B122" s="221" t="s">
        <v>80</v>
      </c>
      <c r="C122" s="198" t="s">
        <v>18</v>
      </c>
      <c r="D122" s="198" t="s">
        <v>429</v>
      </c>
      <c r="E122" s="198" t="s">
        <v>357</v>
      </c>
      <c r="F122" s="198" t="s">
        <v>132</v>
      </c>
      <c r="G122" s="209"/>
      <c r="H122" s="209"/>
      <c r="I122" s="25">
        <v>80</v>
      </c>
      <c r="J122" s="209">
        <v>50</v>
      </c>
      <c r="K122" s="209"/>
      <c r="L122" s="209">
        <v>50</v>
      </c>
    </row>
    <row r="123" spans="1:18" s="189" customFormat="1" ht="26.25" customHeight="1">
      <c r="A123" s="191" t="s">
        <v>438</v>
      </c>
      <c r="B123" s="221" t="s">
        <v>80</v>
      </c>
      <c r="C123" s="211" t="s">
        <v>23</v>
      </c>
      <c r="D123" s="211" t="s">
        <v>16</v>
      </c>
      <c r="E123" s="200" t="s">
        <v>353</v>
      </c>
      <c r="F123" s="200" t="s">
        <v>43</v>
      </c>
      <c r="G123" s="209"/>
      <c r="H123" s="205">
        <f>H124</f>
        <v>30</v>
      </c>
      <c r="I123" s="61">
        <f t="shared" si="11"/>
        <v>-10</v>
      </c>
      <c r="J123" s="205">
        <f>J124</f>
        <v>20</v>
      </c>
      <c r="K123" s="205">
        <f aca="true" t="shared" si="13" ref="K123:K131">L123-J123</f>
        <v>0</v>
      </c>
      <c r="L123" s="205">
        <f>L124</f>
        <v>20</v>
      </c>
      <c r="M123" s="192"/>
      <c r="N123" s="192"/>
      <c r="O123" s="192"/>
      <c r="P123" s="192"/>
      <c r="Q123" s="192"/>
      <c r="R123" s="192"/>
    </row>
    <row r="124" spans="1:18" s="189" customFormat="1" ht="33.75" customHeight="1">
      <c r="A124" s="216" t="s">
        <v>439</v>
      </c>
      <c r="B124" s="221" t="s">
        <v>80</v>
      </c>
      <c r="C124" s="221" t="s">
        <v>23</v>
      </c>
      <c r="D124" s="221" t="s">
        <v>18</v>
      </c>
      <c r="E124" s="198" t="s">
        <v>355</v>
      </c>
      <c r="F124" s="198" t="s">
        <v>43</v>
      </c>
      <c r="G124" s="209"/>
      <c r="H124" s="209">
        <f>H125</f>
        <v>30</v>
      </c>
      <c r="I124" s="25">
        <f t="shared" si="11"/>
        <v>-10</v>
      </c>
      <c r="J124" s="209">
        <f>J125</f>
        <v>20</v>
      </c>
      <c r="K124" s="209">
        <f t="shared" si="13"/>
        <v>0</v>
      </c>
      <c r="L124" s="209">
        <v>20</v>
      </c>
      <c r="M124" s="192"/>
      <c r="N124" s="192"/>
      <c r="O124" s="192"/>
      <c r="P124" s="192"/>
      <c r="Q124" s="192"/>
      <c r="R124" s="192"/>
    </row>
    <row r="125" spans="1:18" s="189" customFormat="1" ht="32.25" customHeight="1">
      <c r="A125" s="224" t="s">
        <v>295</v>
      </c>
      <c r="B125" s="221" t="s">
        <v>80</v>
      </c>
      <c r="C125" s="221" t="s">
        <v>23</v>
      </c>
      <c r="D125" s="221" t="s">
        <v>18</v>
      </c>
      <c r="E125" s="198" t="s">
        <v>355</v>
      </c>
      <c r="F125" s="198" t="s">
        <v>132</v>
      </c>
      <c r="G125" s="209"/>
      <c r="H125" s="209">
        <v>30</v>
      </c>
      <c r="I125" s="25">
        <f t="shared" si="11"/>
        <v>-10</v>
      </c>
      <c r="J125" s="209">
        <v>20</v>
      </c>
      <c r="K125" s="209">
        <f t="shared" si="13"/>
        <v>0</v>
      </c>
      <c r="L125" s="209">
        <v>20</v>
      </c>
      <c r="M125" s="192"/>
      <c r="N125" s="192"/>
      <c r="O125" s="192"/>
      <c r="P125" s="192"/>
      <c r="Q125" s="192"/>
      <c r="R125" s="192"/>
    </row>
    <row r="126" spans="1:12" ht="39" customHeight="1" hidden="1">
      <c r="A126" s="191" t="s">
        <v>321</v>
      </c>
      <c r="B126" s="211" t="s">
        <v>80</v>
      </c>
      <c r="C126" s="200" t="s">
        <v>20</v>
      </c>
      <c r="D126" s="200" t="s">
        <v>16</v>
      </c>
      <c r="E126" s="200" t="s">
        <v>42</v>
      </c>
      <c r="F126" s="200" t="s">
        <v>43</v>
      </c>
      <c r="G126" s="205">
        <f>G127+G132</f>
        <v>89.2</v>
      </c>
      <c r="H126" s="205"/>
      <c r="I126" s="61">
        <f t="shared" si="11"/>
        <v>89.2</v>
      </c>
      <c r="J126" s="205">
        <f>J127+J132</f>
        <v>89.2</v>
      </c>
      <c r="K126" s="205">
        <f t="shared" si="13"/>
        <v>-89.2</v>
      </c>
      <c r="L126" s="209">
        <f>L128</f>
        <v>0</v>
      </c>
    </row>
    <row r="127" spans="1:12" ht="39" customHeight="1" hidden="1">
      <c r="A127" s="228" t="s">
        <v>313</v>
      </c>
      <c r="B127" s="221" t="s">
        <v>80</v>
      </c>
      <c r="C127" s="198" t="s">
        <v>20</v>
      </c>
      <c r="D127" s="198" t="s">
        <v>16</v>
      </c>
      <c r="E127" s="198" t="s">
        <v>307</v>
      </c>
      <c r="F127" s="198" t="s">
        <v>43</v>
      </c>
      <c r="G127" s="209">
        <f>G128</f>
        <v>0</v>
      </c>
      <c r="H127" s="209"/>
      <c r="I127" s="61">
        <f t="shared" si="11"/>
        <v>89.2</v>
      </c>
      <c r="J127" s="209">
        <f>J128</f>
        <v>89.2</v>
      </c>
      <c r="K127" s="205">
        <f t="shared" si="13"/>
        <v>-91.2</v>
      </c>
      <c r="L127" s="209">
        <f>J127+K127</f>
        <v>91.2</v>
      </c>
    </row>
    <row r="128" spans="1:12" ht="63.75" customHeight="1" hidden="1">
      <c r="A128" s="224" t="s">
        <v>322</v>
      </c>
      <c r="B128" s="221" t="s">
        <v>80</v>
      </c>
      <c r="C128" s="198" t="s">
        <v>20</v>
      </c>
      <c r="D128" s="198" t="s">
        <v>20</v>
      </c>
      <c r="E128" s="198" t="s">
        <v>42</v>
      </c>
      <c r="F128" s="198" t="s">
        <v>43</v>
      </c>
      <c r="G128" s="209">
        <f>G129</f>
        <v>0</v>
      </c>
      <c r="H128" s="209"/>
      <c r="I128" s="61">
        <f t="shared" si="11"/>
        <v>89.2</v>
      </c>
      <c r="J128" s="209">
        <f>J129</f>
        <v>89.2</v>
      </c>
      <c r="K128" s="209">
        <f t="shared" si="13"/>
        <v>-89.2</v>
      </c>
      <c r="L128" s="209">
        <f>L129</f>
        <v>0</v>
      </c>
    </row>
    <row r="129" spans="1:12" ht="39.75" customHeight="1" hidden="1">
      <c r="A129" s="224" t="s">
        <v>211</v>
      </c>
      <c r="B129" s="221" t="s">
        <v>80</v>
      </c>
      <c r="C129" s="198" t="s">
        <v>20</v>
      </c>
      <c r="D129" s="198" t="s">
        <v>20</v>
      </c>
      <c r="E129" s="198" t="s">
        <v>320</v>
      </c>
      <c r="F129" s="198" t="s">
        <v>43</v>
      </c>
      <c r="G129" s="209">
        <f>G130+G131</f>
        <v>0</v>
      </c>
      <c r="H129" s="209"/>
      <c r="I129" s="61">
        <f t="shared" si="11"/>
        <v>89.2</v>
      </c>
      <c r="J129" s="209">
        <f>J130+J131</f>
        <v>89.2</v>
      </c>
      <c r="K129" s="209">
        <f t="shared" si="13"/>
        <v>-89.2</v>
      </c>
      <c r="L129" s="209">
        <f>L130+L131</f>
        <v>0</v>
      </c>
    </row>
    <row r="130" spans="1:12" ht="37.5" customHeight="1" hidden="1">
      <c r="A130" s="224" t="s">
        <v>211</v>
      </c>
      <c r="B130" s="221" t="s">
        <v>80</v>
      </c>
      <c r="C130" s="198" t="s">
        <v>20</v>
      </c>
      <c r="D130" s="198" t="s">
        <v>20</v>
      </c>
      <c r="E130" s="198" t="s">
        <v>320</v>
      </c>
      <c r="F130" s="198" t="s">
        <v>131</v>
      </c>
      <c r="G130" s="209">
        <v>0</v>
      </c>
      <c r="H130" s="209"/>
      <c r="I130" s="61">
        <f t="shared" si="11"/>
        <v>88.2</v>
      </c>
      <c r="J130" s="209">
        <v>88.2</v>
      </c>
      <c r="K130" s="209">
        <f t="shared" si="13"/>
        <v>-88.2</v>
      </c>
      <c r="L130" s="209">
        <v>0</v>
      </c>
    </row>
    <row r="131" spans="1:12" ht="36" customHeight="1" hidden="1">
      <c r="A131" s="219" t="s">
        <v>276</v>
      </c>
      <c r="B131" s="221" t="s">
        <v>80</v>
      </c>
      <c r="C131" s="198" t="s">
        <v>20</v>
      </c>
      <c r="D131" s="198" t="s">
        <v>20</v>
      </c>
      <c r="E131" s="198" t="s">
        <v>320</v>
      </c>
      <c r="F131" s="198" t="s">
        <v>132</v>
      </c>
      <c r="G131" s="209">
        <v>0</v>
      </c>
      <c r="H131" s="209"/>
      <c r="I131" s="61">
        <f t="shared" si="11"/>
        <v>1</v>
      </c>
      <c r="J131" s="209">
        <v>1</v>
      </c>
      <c r="K131" s="209">
        <f t="shared" si="13"/>
        <v>-1</v>
      </c>
      <c r="L131" s="209">
        <v>0</v>
      </c>
    </row>
    <row r="132" spans="1:12" ht="14.25" customHeight="1" hidden="1">
      <c r="A132" s="219" t="s">
        <v>46</v>
      </c>
      <c r="B132" s="221" t="s">
        <v>80</v>
      </c>
      <c r="C132" s="198" t="s">
        <v>20</v>
      </c>
      <c r="D132" s="198" t="s">
        <v>20</v>
      </c>
      <c r="E132" s="198" t="s">
        <v>42</v>
      </c>
      <c r="F132" s="198" t="s">
        <v>43</v>
      </c>
      <c r="G132" s="209">
        <f aca="true" t="shared" si="14" ref="G132:K133">G133</f>
        <v>89.2</v>
      </c>
      <c r="H132" s="209"/>
      <c r="I132" s="61">
        <f t="shared" si="11"/>
        <v>0</v>
      </c>
      <c r="J132" s="209">
        <f t="shared" si="14"/>
        <v>0</v>
      </c>
      <c r="K132" s="209">
        <f t="shared" si="14"/>
        <v>0</v>
      </c>
      <c r="L132" s="209">
        <f>J132+K132</f>
        <v>0</v>
      </c>
    </row>
    <row r="133" spans="1:12" ht="24.75" customHeight="1" hidden="1">
      <c r="A133" s="219" t="s">
        <v>233</v>
      </c>
      <c r="B133" s="221" t="s">
        <v>80</v>
      </c>
      <c r="C133" s="198" t="s">
        <v>20</v>
      </c>
      <c r="D133" s="198" t="s">
        <v>20</v>
      </c>
      <c r="E133" s="198" t="s">
        <v>232</v>
      </c>
      <c r="F133" s="198" t="s">
        <v>43</v>
      </c>
      <c r="G133" s="209">
        <f t="shared" si="14"/>
        <v>89.2</v>
      </c>
      <c r="H133" s="209"/>
      <c r="I133" s="61">
        <f t="shared" si="11"/>
        <v>0</v>
      </c>
      <c r="J133" s="209">
        <f t="shared" si="14"/>
        <v>0</v>
      </c>
      <c r="K133" s="209">
        <f t="shared" si="14"/>
        <v>0</v>
      </c>
      <c r="L133" s="209">
        <f>J133+K133</f>
        <v>0</v>
      </c>
    </row>
    <row r="134" spans="1:12" ht="13.5" customHeight="1" hidden="1">
      <c r="A134" s="219" t="s">
        <v>231</v>
      </c>
      <c r="B134" s="221" t="s">
        <v>80</v>
      </c>
      <c r="C134" s="198" t="s">
        <v>20</v>
      </c>
      <c r="D134" s="198" t="s">
        <v>20</v>
      </c>
      <c r="E134" s="198" t="s">
        <v>90</v>
      </c>
      <c r="F134" s="198" t="s">
        <v>43</v>
      </c>
      <c r="G134" s="209">
        <f>G135+G136</f>
        <v>89.2</v>
      </c>
      <c r="H134" s="209"/>
      <c r="I134" s="61">
        <f t="shared" si="11"/>
        <v>0</v>
      </c>
      <c r="J134" s="209">
        <f>J135+J136</f>
        <v>0</v>
      </c>
      <c r="K134" s="209">
        <f>K135+K136</f>
        <v>0</v>
      </c>
      <c r="L134" s="209">
        <f>J134+K134</f>
        <v>0</v>
      </c>
    </row>
    <row r="135" spans="1:12" ht="36.75" customHeight="1" hidden="1">
      <c r="A135" s="219" t="s">
        <v>211</v>
      </c>
      <c r="B135" s="221" t="s">
        <v>80</v>
      </c>
      <c r="C135" s="198" t="s">
        <v>20</v>
      </c>
      <c r="D135" s="198" t="s">
        <v>20</v>
      </c>
      <c r="E135" s="198" t="s">
        <v>90</v>
      </c>
      <c r="F135" s="198" t="s">
        <v>131</v>
      </c>
      <c r="G135" s="209">
        <v>88.2</v>
      </c>
      <c r="H135" s="209"/>
      <c r="I135" s="61">
        <f t="shared" si="11"/>
        <v>0</v>
      </c>
      <c r="J135" s="209">
        <v>0</v>
      </c>
      <c r="K135" s="209"/>
      <c r="L135" s="209">
        <f>J135+K135</f>
        <v>0</v>
      </c>
    </row>
    <row r="136" spans="1:12" ht="36" customHeight="1" hidden="1">
      <c r="A136" s="219" t="s">
        <v>212</v>
      </c>
      <c r="B136" s="221" t="s">
        <v>80</v>
      </c>
      <c r="C136" s="198" t="s">
        <v>20</v>
      </c>
      <c r="D136" s="198" t="s">
        <v>20</v>
      </c>
      <c r="E136" s="198" t="s">
        <v>90</v>
      </c>
      <c r="F136" s="198" t="s">
        <v>132</v>
      </c>
      <c r="G136" s="209">
        <v>1</v>
      </c>
      <c r="H136" s="209"/>
      <c r="I136" s="61">
        <f t="shared" si="11"/>
        <v>0</v>
      </c>
      <c r="J136" s="209">
        <v>0</v>
      </c>
      <c r="K136" s="209"/>
      <c r="L136" s="209">
        <f>J136+K136</f>
        <v>0</v>
      </c>
    </row>
    <row r="137" spans="1:18" s="189" customFormat="1" ht="41.25" customHeight="1">
      <c r="A137" s="191" t="s">
        <v>432</v>
      </c>
      <c r="B137" s="211" t="s">
        <v>80</v>
      </c>
      <c r="C137" s="200" t="s">
        <v>20</v>
      </c>
      <c r="D137" s="200" t="s">
        <v>16</v>
      </c>
      <c r="E137" s="200" t="s">
        <v>365</v>
      </c>
      <c r="F137" s="200" t="s">
        <v>43</v>
      </c>
      <c r="G137" s="205"/>
      <c r="H137" s="205">
        <f>H139</f>
        <v>149.7</v>
      </c>
      <c r="I137" s="61">
        <f t="shared" si="11"/>
        <v>-139.7</v>
      </c>
      <c r="J137" s="205">
        <f>J139</f>
        <v>10</v>
      </c>
      <c r="K137" s="205">
        <f aca="true" t="shared" si="15" ref="K137:K142">L137-J137</f>
        <v>0</v>
      </c>
      <c r="L137" s="205">
        <f>L139</f>
        <v>10</v>
      </c>
      <c r="M137" s="192"/>
      <c r="N137" s="192"/>
      <c r="O137" s="192"/>
      <c r="P137" s="192"/>
      <c r="Q137" s="192"/>
      <c r="R137" s="192"/>
    </row>
    <row r="138" spans="1:18" s="189" customFormat="1" ht="36" customHeight="1" hidden="1">
      <c r="A138" s="228"/>
      <c r="B138" s="221"/>
      <c r="C138" s="198"/>
      <c r="D138" s="198"/>
      <c r="E138" s="198"/>
      <c r="F138" s="198"/>
      <c r="G138" s="209"/>
      <c r="H138" s="209"/>
      <c r="I138" s="61">
        <f t="shared" si="11"/>
        <v>0</v>
      </c>
      <c r="J138" s="209"/>
      <c r="K138" s="205">
        <f t="shared" si="15"/>
        <v>0</v>
      </c>
      <c r="L138" s="209"/>
      <c r="M138" s="192"/>
      <c r="N138" s="192"/>
      <c r="O138" s="192"/>
      <c r="P138" s="192"/>
      <c r="Q138" s="192"/>
      <c r="R138" s="192"/>
    </row>
    <row r="139" spans="1:18" s="189" customFormat="1" ht="65.25" customHeight="1">
      <c r="A139" s="224" t="s">
        <v>440</v>
      </c>
      <c r="B139" s="221" t="s">
        <v>80</v>
      </c>
      <c r="C139" s="198" t="s">
        <v>20</v>
      </c>
      <c r="D139" s="198" t="s">
        <v>20</v>
      </c>
      <c r="E139" s="198" t="s">
        <v>367</v>
      </c>
      <c r="F139" s="198" t="s">
        <v>43</v>
      </c>
      <c r="G139" s="209"/>
      <c r="H139" s="209">
        <f>H140+H141+H142</f>
        <v>149.7</v>
      </c>
      <c r="I139" s="25">
        <f t="shared" si="11"/>
        <v>-139.7</v>
      </c>
      <c r="J139" s="209">
        <f>J140+J141+J142</f>
        <v>10</v>
      </c>
      <c r="K139" s="209">
        <f t="shared" si="15"/>
        <v>0</v>
      </c>
      <c r="L139" s="209">
        <f>L140+L141+L142</f>
        <v>10</v>
      </c>
      <c r="M139" s="192"/>
      <c r="N139" s="192"/>
      <c r="O139" s="192"/>
      <c r="P139" s="192"/>
      <c r="Q139" s="192"/>
      <c r="R139" s="192"/>
    </row>
    <row r="140" spans="1:18" s="189" customFormat="1" ht="27" customHeight="1">
      <c r="A140" s="224" t="s">
        <v>391</v>
      </c>
      <c r="B140" s="221" t="s">
        <v>80</v>
      </c>
      <c r="C140" s="198" t="s">
        <v>20</v>
      </c>
      <c r="D140" s="198" t="s">
        <v>20</v>
      </c>
      <c r="E140" s="198" t="s">
        <v>367</v>
      </c>
      <c r="F140" s="198" t="s">
        <v>131</v>
      </c>
      <c r="G140" s="209"/>
      <c r="H140" s="209">
        <v>90.4</v>
      </c>
      <c r="I140" s="25">
        <f t="shared" si="11"/>
        <v>-90.4</v>
      </c>
      <c r="J140" s="209">
        <v>0</v>
      </c>
      <c r="K140" s="209">
        <f t="shared" si="15"/>
        <v>0</v>
      </c>
      <c r="L140" s="209">
        <v>0</v>
      </c>
      <c r="M140" s="192"/>
      <c r="N140" s="192"/>
      <c r="O140" s="192"/>
      <c r="P140" s="192"/>
      <c r="Q140" s="192"/>
      <c r="R140" s="192"/>
    </row>
    <row r="141" spans="1:18" s="189" customFormat="1" ht="36" customHeight="1">
      <c r="A141" s="206" t="s">
        <v>389</v>
      </c>
      <c r="B141" s="221" t="s">
        <v>80</v>
      </c>
      <c r="C141" s="198" t="s">
        <v>20</v>
      </c>
      <c r="D141" s="198" t="s">
        <v>20</v>
      </c>
      <c r="E141" s="198" t="s">
        <v>367</v>
      </c>
      <c r="F141" s="198" t="s">
        <v>387</v>
      </c>
      <c r="G141" s="209"/>
      <c r="H141" s="209">
        <v>27.3</v>
      </c>
      <c r="I141" s="25">
        <f t="shared" si="11"/>
        <v>-27.3</v>
      </c>
      <c r="J141" s="209">
        <v>0</v>
      </c>
      <c r="K141" s="209">
        <f t="shared" si="15"/>
        <v>0</v>
      </c>
      <c r="L141" s="209">
        <v>0</v>
      </c>
      <c r="M141" s="192"/>
      <c r="N141" s="192"/>
      <c r="O141" s="192"/>
      <c r="P141" s="192"/>
      <c r="Q141" s="192"/>
      <c r="R141" s="192"/>
    </row>
    <row r="142" spans="1:18" s="189" customFormat="1" ht="36" customHeight="1">
      <c r="A142" s="219" t="s">
        <v>276</v>
      </c>
      <c r="B142" s="221" t="s">
        <v>80</v>
      </c>
      <c r="C142" s="198" t="s">
        <v>20</v>
      </c>
      <c r="D142" s="198" t="s">
        <v>20</v>
      </c>
      <c r="E142" s="198" t="s">
        <v>367</v>
      </c>
      <c r="F142" s="198" t="s">
        <v>132</v>
      </c>
      <c r="G142" s="209"/>
      <c r="H142" s="209">
        <v>32</v>
      </c>
      <c r="I142" s="25">
        <f t="shared" si="11"/>
        <v>-22</v>
      </c>
      <c r="J142" s="209">
        <v>10</v>
      </c>
      <c r="K142" s="209">
        <f t="shared" si="15"/>
        <v>0</v>
      </c>
      <c r="L142" s="209">
        <v>10</v>
      </c>
      <c r="M142" s="192"/>
      <c r="N142" s="192"/>
      <c r="O142" s="192"/>
      <c r="P142" s="192"/>
      <c r="Q142" s="192"/>
      <c r="R142" s="192"/>
    </row>
    <row r="143" spans="1:12" ht="12.75" customHeight="1" hidden="1">
      <c r="A143" s="234" t="s">
        <v>237</v>
      </c>
      <c r="B143" s="211" t="s">
        <v>80</v>
      </c>
      <c r="C143" s="211" t="s">
        <v>24</v>
      </c>
      <c r="D143" s="211" t="s">
        <v>16</v>
      </c>
      <c r="E143" s="211" t="s">
        <v>42</v>
      </c>
      <c r="F143" s="211" t="s">
        <v>43</v>
      </c>
      <c r="G143" s="205">
        <f>G145+G157+G165</f>
        <v>364.90999999999997</v>
      </c>
      <c r="H143" s="205"/>
      <c r="I143" s="61">
        <f t="shared" si="11"/>
        <v>435.57</v>
      </c>
      <c r="J143" s="205">
        <f>J145+J157+J165</f>
        <v>435.57</v>
      </c>
      <c r="K143" s="205">
        <f>K145+K157+K165</f>
        <v>-435.57</v>
      </c>
      <c r="L143" s="209">
        <f>J143+K143</f>
        <v>0</v>
      </c>
    </row>
    <row r="144" spans="1:12" ht="12.75" customHeight="1" hidden="1">
      <c r="A144" s="219" t="s">
        <v>236</v>
      </c>
      <c r="B144" s="221" t="s">
        <v>80</v>
      </c>
      <c r="C144" s="198" t="s">
        <v>24</v>
      </c>
      <c r="D144" s="198" t="s">
        <v>16</v>
      </c>
      <c r="E144" s="198" t="s">
        <v>42</v>
      </c>
      <c r="F144" s="198" t="s">
        <v>43</v>
      </c>
      <c r="G144" s="209">
        <f>G145</f>
        <v>236.57</v>
      </c>
      <c r="H144" s="209"/>
      <c r="I144" s="61">
        <f t="shared" si="11"/>
        <v>435.57</v>
      </c>
      <c r="J144" s="209">
        <f>J145</f>
        <v>435.57</v>
      </c>
      <c r="K144" s="209">
        <f>K145</f>
        <v>-435.57</v>
      </c>
      <c r="L144" s="209">
        <f>J144+K144</f>
        <v>0</v>
      </c>
    </row>
    <row r="145" spans="1:12" s="103" customFormat="1" ht="12.75" customHeight="1" hidden="1">
      <c r="A145" s="222" t="s">
        <v>48</v>
      </c>
      <c r="B145" s="211" t="s">
        <v>80</v>
      </c>
      <c r="C145" s="200" t="s">
        <v>24</v>
      </c>
      <c r="D145" s="200" t="s">
        <v>15</v>
      </c>
      <c r="E145" s="200" t="s">
        <v>42</v>
      </c>
      <c r="F145" s="200" t="s">
        <v>43</v>
      </c>
      <c r="G145" s="205">
        <f>G151+G146</f>
        <v>236.57</v>
      </c>
      <c r="H145" s="205"/>
      <c r="I145" s="61">
        <f aca="true" t="shared" si="16" ref="I145:I201">J145-H145</f>
        <v>435.57</v>
      </c>
      <c r="J145" s="205">
        <f>J151+J146</f>
        <v>435.57</v>
      </c>
      <c r="K145" s="205">
        <f>K151+K146</f>
        <v>-435.57</v>
      </c>
      <c r="L145" s="209">
        <f>J145+K145</f>
        <v>0</v>
      </c>
    </row>
    <row r="146" spans="1:12" s="103" customFormat="1" ht="38.25" customHeight="1" hidden="1">
      <c r="A146" s="228" t="s">
        <v>313</v>
      </c>
      <c r="B146" s="221" t="s">
        <v>80</v>
      </c>
      <c r="C146" s="221" t="s">
        <v>24</v>
      </c>
      <c r="D146" s="221" t="s">
        <v>15</v>
      </c>
      <c r="E146" s="221" t="s">
        <v>307</v>
      </c>
      <c r="F146" s="221" t="s">
        <v>43</v>
      </c>
      <c r="G146" s="209">
        <f>G147</f>
        <v>0</v>
      </c>
      <c r="H146" s="209"/>
      <c r="I146" s="61">
        <f t="shared" si="16"/>
        <v>435.57</v>
      </c>
      <c r="J146" s="209">
        <f>J147</f>
        <v>435.57</v>
      </c>
      <c r="K146" s="209">
        <f>K147</f>
        <v>-435.57</v>
      </c>
      <c r="L146" s="209">
        <f>J146+K146</f>
        <v>0</v>
      </c>
    </row>
    <row r="147" spans="1:12" s="103" customFormat="1" ht="38.25" customHeight="1" hidden="1">
      <c r="A147" s="191" t="s">
        <v>321</v>
      </c>
      <c r="B147" s="211" t="s">
        <v>80</v>
      </c>
      <c r="C147" s="211" t="s">
        <v>24</v>
      </c>
      <c r="D147" s="211" t="s">
        <v>15</v>
      </c>
      <c r="E147" s="211" t="s">
        <v>42</v>
      </c>
      <c r="F147" s="211" t="s">
        <v>43</v>
      </c>
      <c r="G147" s="205">
        <f>G148</f>
        <v>0</v>
      </c>
      <c r="H147" s="205"/>
      <c r="I147" s="61">
        <f t="shared" si="16"/>
        <v>435.57</v>
      </c>
      <c r="J147" s="205">
        <f>J148</f>
        <v>435.57</v>
      </c>
      <c r="K147" s="205">
        <f>L147-J147</f>
        <v>-435.57</v>
      </c>
      <c r="L147" s="205">
        <f>L148</f>
        <v>0</v>
      </c>
    </row>
    <row r="148" spans="1:12" s="103" customFormat="1" ht="65.25" customHeight="1" hidden="1">
      <c r="A148" s="219" t="s">
        <v>395</v>
      </c>
      <c r="B148" s="221" t="s">
        <v>80</v>
      </c>
      <c r="C148" s="221" t="s">
        <v>24</v>
      </c>
      <c r="D148" s="221" t="s">
        <v>15</v>
      </c>
      <c r="E148" s="221" t="s">
        <v>323</v>
      </c>
      <c r="F148" s="221" t="s">
        <v>43</v>
      </c>
      <c r="G148" s="209">
        <f>G149+G150</f>
        <v>0</v>
      </c>
      <c r="H148" s="209"/>
      <c r="I148" s="61">
        <f t="shared" si="16"/>
        <v>435.57</v>
      </c>
      <c r="J148" s="209">
        <f>J149+J150</f>
        <v>435.57</v>
      </c>
      <c r="K148" s="209">
        <f>L148-J148</f>
        <v>-435.57</v>
      </c>
      <c r="L148" s="209">
        <f>L149+L150</f>
        <v>0</v>
      </c>
    </row>
    <row r="149" spans="1:12" s="103" customFormat="1" ht="41.25" customHeight="1" hidden="1">
      <c r="A149" s="219" t="s">
        <v>276</v>
      </c>
      <c r="B149" s="221" t="s">
        <v>80</v>
      </c>
      <c r="C149" s="221" t="s">
        <v>24</v>
      </c>
      <c r="D149" s="221" t="s">
        <v>15</v>
      </c>
      <c r="E149" s="221" t="s">
        <v>323</v>
      </c>
      <c r="F149" s="221" t="s">
        <v>132</v>
      </c>
      <c r="G149" s="209">
        <v>0</v>
      </c>
      <c r="H149" s="209"/>
      <c r="I149" s="61">
        <f t="shared" si="16"/>
        <v>425.57</v>
      </c>
      <c r="J149" s="209">
        <v>425.57</v>
      </c>
      <c r="K149" s="209">
        <f>L149-J149</f>
        <v>-425.57</v>
      </c>
      <c r="L149" s="209">
        <v>0</v>
      </c>
    </row>
    <row r="150" spans="1:12" s="103" customFormat="1" ht="41.25" customHeight="1" hidden="1">
      <c r="A150" s="235" t="s">
        <v>245</v>
      </c>
      <c r="B150" s="221" t="s">
        <v>80</v>
      </c>
      <c r="C150" s="221" t="s">
        <v>24</v>
      </c>
      <c r="D150" s="221" t="s">
        <v>15</v>
      </c>
      <c r="E150" s="221" t="s">
        <v>323</v>
      </c>
      <c r="F150" s="221" t="s">
        <v>246</v>
      </c>
      <c r="G150" s="209">
        <v>0</v>
      </c>
      <c r="H150" s="209"/>
      <c r="I150" s="61">
        <f t="shared" si="16"/>
        <v>10</v>
      </c>
      <c r="J150" s="209">
        <v>10</v>
      </c>
      <c r="K150" s="209">
        <f>L150-J150</f>
        <v>-10</v>
      </c>
      <c r="L150" s="209">
        <v>0</v>
      </c>
    </row>
    <row r="151" spans="1:12" ht="26.25" customHeight="1" hidden="1">
      <c r="A151" s="219" t="s">
        <v>49</v>
      </c>
      <c r="B151" s="221" t="s">
        <v>80</v>
      </c>
      <c r="C151" s="198" t="s">
        <v>24</v>
      </c>
      <c r="D151" s="198" t="s">
        <v>15</v>
      </c>
      <c r="E151" s="198" t="s">
        <v>235</v>
      </c>
      <c r="F151" s="198" t="s">
        <v>43</v>
      </c>
      <c r="G151" s="209">
        <f>G152</f>
        <v>236.57</v>
      </c>
      <c r="H151" s="209"/>
      <c r="I151" s="61">
        <f t="shared" si="16"/>
        <v>0</v>
      </c>
      <c r="J151" s="209">
        <f>J152</f>
        <v>0</v>
      </c>
      <c r="K151" s="209">
        <f>K152</f>
        <v>0</v>
      </c>
      <c r="L151" s="209">
        <f aca="true" t="shared" si="17" ref="L151:L169">J151+K151</f>
        <v>0</v>
      </c>
    </row>
    <row r="152" spans="1:12" ht="24.75" customHeight="1" hidden="1">
      <c r="A152" s="219" t="s">
        <v>47</v>
      </c>
      <c r="B152" s="221" t="s">
        <v>80</v>
      </c>
      <c r="C152" s="198" t="s">
        <v>24</v>
      </c>
      <c r="D152" s="198" t="s">
        <v>15</v>
      </c>
      <c r="E152" s="198" t="s">
        <v>64</v>
      </c>
      <c r="F152" s="198" t="s">
        <v>43</v>
      </c>
      <c r="G152" s="209">
        <f>G153+G154</f>
        <v>236.57</v>
      </c>
      <c r="H152" s="209"/>
      <c r="I152" s="61">
        <f t="shared" si="16"/>
        <v>0</v>
      </c>
      <c r="J152" s="209">
        <f>J153+J154+J156</f>
        <v>0</v>
      </c>
      <c r="K152" s="209">
        <f>K153+K154+K156</f>
        <v>0</v>
      </c>
      <c r="L152" s="209">
        <f t="shared" si="17"/>
        <v>0</v>
      </c>
    </row>
    <row r="153" spans="1:12" ht="12.75" customHeight="1" hidden="1">
      <c r="A153" s="219" t="s">
        <v>211</v>
      </c>
      <c r="B153" s="221" t="s">
        <v>80</v>
      </c>
      <c r="C153" s="198" t="s">
        <v>24</v>
      </c>
      <c r="D153" s="198" t="s">
        <v>15</v>
      </c>
      <c r="E153" s="198" t="s">
        <v>64</v>
      </c>
      <c r="F153" s="198" t="s">
        <v>131</v>
      </c>
      <c r="G153" s="209">
        <v>0</v>
      </c>
      <c r="H153" s="209"/>
      <c r="I153" s="61">
        <f t="shared" si="16"/>
        <v>0</v>
      </c>
      <c r="J153" s="209">
        <v>0</v>
      </c>
      <c r="K153" s="209">
        <v>0</v>
      </c>
      <c r="L153" s="209">
        <f t="shared" si="17"/>
        <v>0</v>
      </c>
    </row>
    <row r="154" spans="1:12" ht="12.75" customHeight="1" hidden="1">
      <c r="A154" s="219" t="s">
        <v>212</v>
      </c>
      <c r="B154" s="221" t="s">
        <v>80</v>
      </c>
      <c r="C154" s="198" t="s">
        <v>24</v>
      </c>
      <c r="D154" s="198" t="s">
        <v>15</v>
      </c>
      <c r="E154" s="198" t="s">
        <v>64</v>
      </c>
      <c r="F154" s="198" t="s">
        <v>132</v>
      </c>
      <c r="G154" s="209">
        <v>236.57</v>
      </c>
      <c r="H154" s="209"/>
      <c r="I154" s="61">
        <f t="shared" si="16"/>
        <v>0</v>
      </c>
      <c r="J154" s="209">
        <v>0</v>
      </c>
      <c r="K154" s="209"/>
      <c r="L154" s="209">
        <f t="shared" si="17"/>
        <v>0</v>
      </c>
    </row>
    <row r="155" spans="1:12" ht="12.75" customHeight="1" hidden="1">
      <c r="A155" s="234" t="s">
        <v>237</v>
      </c>
      <c r="B155" s="211" t="s">
        <v>80</v>
      </c>
      <c r="C155" s="211" t="s">
        <v>24</v>
      </c>
      <c r="D155" s="211" t="s">
        <v>16</v>
      </c>
      <c r="E155" s="211" t="s">
        <v>42</v>
      </c>
      <c r="F155" s="211" t="s">
        <v>43</v>
      </c>
      <c r="G155" s="205">
        <f>G157</f>
        <v>12.18</v>
      </c>
      <c r="H155" s="205"/>
      <c r="I155" s="61">
        <f t="shared" si="16"/>
        <v>0</v>
      </c>
      <c r="J155" s="205">
        <f>J157</f>
        <v>0</v>
      </c>
      <c r="K155" s="205">
        <f>K157</f>
        <v>0</v>
      </c>
      <c r="L155" s="209">
        <f t="shared" si="17"/>
        <v>0</v>
      </c>
    </row>
    <row r="156" spans="1:12" ht="27.75" customHeight="1" hidden="1">
      <c r="A156" s="235" t="s">
        <v>245</v>
      </c>
      <c r="B156" s="221" t="s">
        <v>80</v>
      </c>
      <c r="C156" s="221" t="s">
        <v>24</v>
      </c>
      <c r="D156" s="221" t="s">
        <v>15</v>
      </c>
      <c r="E156" s="221" t="s">
        <v>64</v>
      </c>
      <c r="F156" s="221" t="s">
        <v>246</v>
      </c>
      <c r="G156" s="209">
        <v>0</v>
      </c>
      <c r="H156" s="209"/>
      <c r="I156" s="61">
        <f t="shared" si="16"/>
        <v>0</v>
      </c>
      <c r="J156" s="209">
        <v>0</v>
      </c>
      <c r="K156" s="209"/>
      <c r="L156" s="209">
        <f t="shared" si="17"/>
        <v>0</v>
      </c>
    </row>
    <row r="157" spans="1:12" s="103" customFormat="1" ht="12.75" customHeight="1" hidden="1">
      <c r="A157" s="222" t="s">
        <v>48</v>
      </c>
      <c r="B157" s="211" t="s">
        <v>80</v>
      </c>
      <c r="C157" s="200" t="s">
        <v>24</v>
      </c>
      <c r="D157" s="200" t="s">
        <v>15</v>
      </c>
      <c r="E157" s="200" t="s">
        <v>42</v>
      </c>
      <c r="F157" s="200" t="s">
        <v>43</v>
      </c>
      <c r="G157" s="205">
        <f aca="true" t="shared" si="18" ref="G157:K158">G158</f>
        <v>12.18</v>
      </c>
      <c r="H157" s="205"/>
      <c r="I157" s="61">
        <f t="shared" si="16"/>
        <v>0</v>
      </c>
      <c r="J157" s="205">
        <f t="shared" si="18"/>
        <v>0</v>
      </c>
      <c r="K157" s="205">
        <f t="shared" si="18"/>
        <v>0</v>
      </c>
      <c r="L157" s="209">
        <f t="shared" si="17"/>
        <v>0</v>
      </c>
    </row>
    <row r="158" spans="1:12" s="103" customFormat="1" ht="13.5" customHeight="1" hidden="1">
      <c r="A158" s="238" t="s">
        <v>240</v>
      </c>
      <c r="B158" s="211" t="s">
        <v>80</v>
      </c>
      <c r="C158" s="200" t="s">
        <v>24</v>
      </c>
      <c r="D158" s="200" t="s">
        <v>15</v>
      </c>
      <c r="E158" s="200" t="s">
        <v>239</v>
      </c>
      <c r="F158" s="200" t="s">
        <v>43</v>
      </c>
      <c r="G158" s="205">
        <f t="shared" si="18"/>
        <v>12.18</v>
      </c>
      <c r="H158" s="205"/>
      <c r="I158" s="61">
        <f t="shared" si="16"/>
        <v>0</v>
      </c>
      <c r="J158" s="205">
        <f t="shared" si="18"/>
        <v>0</v>
      </c>
      <c r="K158" s="205">
        <f t="shared" si="18"/>
        <v>0</v>
      </c>
      <c r="L158" s="209">
        <f t="shared" si="17"/>
        <v>0</v>
      </c>
    </row>
    <row r="159" spans="1:12" ht="12.75" customHeight="1" hidden="1">
      <c r="A159" s="219" t="s">
        <v>47</v>
      </c>
      <c r="B159" s="221" t="s">
        <v>80</v>
      </c>
      <c r="C159" s="198" t="s">
        <v>24</v>
      </c>
      <c r="D159" s="198" t="s">
        <v>15</v>
      </c>
      <c r="E159" s="198" t="s">
        <v>129</v>
      </c>
      <c r="F159" s="198" t="s">
        <v>43</v>
      </c>
      <c r="G159" s="209">
        <f>G160+G161</f>
        <v>12.18</v>
      </c>
      <c r="H159" s="209"/>
      <c r="I159" s="61">
        <f t="shared" si="16"/>
        <v>0</v>
      </c>
      <c r="J159" s="209">
        <f>J160+J161</f>
        <v>0</v>
      </c>
      <c r="K159" s="209">
        <f>K160+K161</f>
        <v>0</v>
      </c>
      <c r="L159" s="209">
        <f t="shared" si="17"/>
        <v>0</v>
      </c>
    </row>
    <row r="160" spans="1:12" ht="39.75" customHeight="1" hidden="1">
      <c r="A160" s="219" t="s">
        <v>211</v>
      </c>
      <c r="B160" s="221" t="s">
        <v>80</v>
      </c>
      <c r="C160" s="198" t="s">
        <v>24</v>
      </c>
      <c r="D160" s="198" t="s">
        <v>15</v>
      </c>
      <c r="E160" s="198" t="s">
        <v>129</v>
      </c>
      <c r="F160" s="198" t="s">
        <v>131</v>
      </c>
      <c r="G160" s="209">
        <v>0</v>
      </c>
      <c r="H160" s="209"/>
      <c r="I160" s="61">
        <f t="shared" si="16"/>
        <v>0</v>
      </c>
      <c r="J160" s="209">
        <v>0</v>
      </c>
      <c r="K160" s="209">
        <v>0</v>
      </c>
      <c r="L160" s="209">
        <f t="shared" si="17"/>
        <v>0</v>
      </c>
    </row>
    <row r="161" spans="1:12" ht="36" customHeight="1" hidden="1">
      <c r="A161" s="219" t="s">
        <v>212</v>
      </c>
      <c r="B161" s="221" t="s">
        <v>80</v>
      </c>
      <c r="C161" s="198" t="s">
        <v>24</v>
      </c>
      <c r="D161" s="198" t="s">
        <v>15</v>
      </c>
      <c r="E161" s="198" t="s">
        <v>129</v>
      </c>
      <c r="F161" s="198" t="s">
        <v>132</v>
      </c>
      <c r="G161" s="209">
        <v>12.18</v>
      </c>
      <c r="H161" s="209"/>
      <c r="I161" s="61">
        <f t="shared" si="16"/>
        <v>0</v>
      </c>
      <c r="J161" s="209">
        <v>0</v>
      </c>
      <c r="K161" s="209"/>
      <c r="L161" s="209">
        <f t="shared" si="17"/>
        <v>0</v>
      </c>
    </row>
    <row r="162" spans="1:12" ht="12.75" customHeight="1" hidden="1">
      <c r="A162" s="234"/>
      <c r="B162" s="211"/>
      <c r="C162" s="200"/>
      <c r="D162" s="200"/>
      <c r="E162" s="200"/>
      <c r="F162" s="200"/>
      <c r="G162" s="205">
        <f>G164</f>
        <v>116.16</v>
      </c>
      <c r="H162" s="205"/>
      <c r="I162" s="61">
        <f t="shared" si="16"/>
        <v>0</v>
      </c>
      <c r="J162" s="205">
        <f>J164</f>
        <v>0</v>
      </c>
      <c r="K162" s="205">
        <f>K164</f>
        <v>0</v>
      </c>
      <c r="L162" s="209">
        <f t="shared" si="17"/>
        <v>0</v>
      </c>
    </row>
    <row r="163" spans="1:12" ht="12.75" customHeight="1" hidden="1">
      <c r="A163" s="235"/>
      <c r="B163" s="221"/>
      <c r="C163" s="221"/>
      <c r="D163" s="221"/>
      <c r="E163" s="221"/>
      <c r="F163" s="221"/>
      <c r="G163" s="209">
        <v>0</v>
      </c>
      <c r="H163" s="209"/>
      <c r="I163" s="61">
        <f t="shared" si="16"/>
        <v>4</v>
      </c>
      <c r="J163" s="209">
        <v>4</v>
      </c>
      <c r="K163" s="209">
        <v>5</v>
      </c>
      <c r="L163" s="209">
        <f t="shared" si="17"/>
        <v>9</v>
      </c>
    </row>
    <row r="164" spans="1:12" s="103" customFormat="1" ht="12.75" customHeight="1" hidden="1">
      <c r="A164" s="238" t="s">
        <v>27</v>
      </c>
      <c r="B164" s="211" t="s">
        <v>80</v>
      </c>
      <c r="C164" s="200" t="s">
        <v>24</v>
      </c>
      <c r="D164" s="200" t="s">
        <v>15</v>
      </c>
      <c r="E164" s="200" t="s">
        <v>42</v>
      </c>
      <c r="F164" s="200" t="s">
        <v>43</v>
      </c>
      <c r="G164" s="205">
        <f aca="true" t="shared" si="19" ref="G164:K165">G165</f>
        <v>116.16</v>
      </c>
      <c r="H164" s="205"/>
      <c r="I164" s="61">
        <f t="shared" si="16"/>
        <v>0</v>
      </c>
      <c r="J164" s="205">
        <f t="shared" si="19"/>
        <v>0</v>
      </c>
      <c r="K164" s="205">
        <f t="shared" si="19"/>
        <v>0</v>
      </c>
      <c r="L164" s="209">
        <f t="shared" si="17"/>
        <v>0</v>
      </c>
    </row>
    <row r="165" spans="1:12" s="103" customFormat="1" ht="12.75" customHeight="1" hidden="1">
      <c r="A165" s="222" t="s">
        <v>50</v>
      </c>
      <c r="B165" s="211" t="s">
        <v>80</v>
      </c>
      <c r="C165" s="200" t="s">
        <v>24</v>
      </c>
      <c r="D165" s="200" t="s">
        <v>15</v>
      </c>
      <c r="E165" s="200" t="s">
        <v>238</v>
      </c>
      <c r="F165" s="200" t="s">
        <v>43</v>
      </c>
      <c r="G165" s="205">
        <f t="shared" si="19"/>
        <v>116.16</v>
      </c>
      <c r="H165" s="205"/>
      <c r="I165" s="61">
        <f t="shared" si="16"/>
        <v>0</v>
      </c>
      <c r="J165" s="205">
        <f t="shared" si="19"/>
        <v>0</v>
      </c>
      <c r="K165" s="205">
        <f t="shared" si="19"/>
        <v>0</v>
      </c>
      <c r="L165" s="209">
        <f t="shared" si="17"/>
        <v>0</v>
      </c>
    </row>
    <row r="166" spans="1:12" ht="26.25" customHeight="1" hidden="1">
      <c r="A166" s="219" t="s">
        <v>47</v>
      </c>
      <c r="B166" s="221" t="s">
        <v>80</v>
      </c>
      <c r="C166" s="198" t="s">
        <v>24</v>
      </c>
      <c r="D166" s="198" t="s">
        <v>15</v>
      </c>
      <c r="E166" s="198" t="s">
        <v>65</v>
      </c>
      <c r="F166" s="198" t="s">
        <v>43</v>
      </c>
      <c r="G166" s="209">
        <f>G167+G168</f>
        <v>116.16</v>
      </c>
      <c r="H166" s="209"/>
      <c r="I166" s="61">
        <f t="shared" si="16"/>
        <v>0</v>
      </c>
      <c r="J166" s="209">
        <f>J167+J168+J169</f>
        <v>0</v>
      </c>
      <c r="K166" s="209">
        <f>K167+K168+K169</f>
        <v>0</v>
      </c>
      <c r="L166" s="209">
        <f t="shared" si="17"/>
        <v>0</v>
      </c>
    </row>
    <row r="167" spans="1:12" ht="12.75" customHeight="1" hidden="1">
      <c r="A167" s="219" t="s">
        <v>211</v>
      </c>
      <c r="B167" s="221" t="s">
        <v>80</v>
      </c>
      <c r="C167" s="198" t="s">
        <v>24</v>
      </c>
      <c r="D167" s="198" t="s">
        <v>15</v>
      </c>
      <c r="E167" s="198" t="s">
        <v>65</v>
      </c>
      <c r="F167" s="198" t="s">
        <v>131</v>
      </c>
      <c r="G167" s="209">
        <v>0</v>
      </c>
      <c r="H167" s="209"/>
      <c r="I167" s="61">
        <f t="shared" si="16"/>
        <v>0</v>
      </c>
      <c r="J167" s="209">
        <v>0</v>
      </c>
      <c r="K167" s="209">
        <v>0</v>
      </c>
      <c r="L167" s="209">
        <f t="shared" si="17"/>
        <v>0</v>
      </c>
    </row>
    <row r="168" spans="1:12" ht="36.75" customHeight="1" hidden="1">
      <c r="A168" s="219" t="s">
        <v>212</v>
      </c>
      <c r="B168" s="221" t="s">
        <v>80</v>
      </c>
      <c r="C168" s="198" t="s">
        <v>24</v>
      </c>
      <c r="D168" s="198" t="s">
        <v>15</v>
      </c>
      <c r="E168" s="198" t="s">
        <v>65</v>
      </c>
      <c r="F168" s="198" t="s">
        <v>132</v>
      </c>
      <c r="G168" s="209">
        <v>116.16</v>
      </c>
      <c r="H168" s="209"/>
      <c r="I168" s="61">
        <f t="shared" si="16"/>
        <v>0</v>
      </c>
      <c r="J168" s="209">
        <v>0</v>
      </c>
      <c r="K168" s="209"/>
      <c r="L168" s="209">
        <f t="shared" si="17"/>
        <v>0</v>
      </c>
    </row>
    <row r="169" spans="1:12" ht="28.5" customHeight="1" hidden="1">
      <c r="A169" s="235" t="s">
        <v>245</v>
      </c>
      <c r="B169" s="221" t="s">
        <v>80</v>
      </c>
      <c r="C169" s="221" t="s">
        <v>24</v>
      </c>
      <c r="D169" s="221" t="s">
        <v>15</v>
      </c>
      <c r="E169" s="221" t="s">
        <v>65</v>
      </c>
      <c r="F169" s="221" t="s">
        <v>246</v>
      </c>
      <c r="G169" s="209">
        <v>0</v>
      </c>
      <c r="H169" s="209"/>
      <c r="I169" s="61">
        <f t="shared" si="16"/>
        <v>0</v>
      </c>
      <c r="J169" s="209">
        <v>0</v>
      </c>
      <c r="K169" s="209"/>
      <c r="L169" s="209">
        <f t="shared" si="17"/>
        <v>0</v>
      </c>
    </row>
    <row r="170" spans="1:18" s="189" customFormat="1" ht="41.25" customHeight="1">
      <c r="A170" s="191" t="s">
        <v>431</v>
      </c>
      <c r="B170" s="211" t="s">
        <v>80</v>
      </c>
      <c r="C170" s="211" t="s">
        <v>24</v>
      </c>
      <c r="D170" s="211" t="s">
        <v>15</v>
      </c>
      <c r="E170" s="211" t="s">
        <v>365</v>
      </c>
      <c r="F170" s="211" t="s">
        <v>43</v>
      </c>
      <c r="G170" s="209"/>
      <c r="H170" s="205">
        <f>H171</f>
        <v>155</v>
      </c>
      <c r="I170" s="61">
        <f t="shared" si="16"/>
        <v>-40</v>
      </c>
      <c r="J170" s="205">
        <f>J171</f>
        <v>115</v>
      </c>
      <c r="K170" s="205">
        <f>L170-J170</f>
        <v>5</v>
      </c>
      <c r="L170" s="205">
        <f>L171+L173</f>
        <v>120</v>
      </c>
      <c r="M170" s="192"/>
      <c r="N170" s="192"/>
      <c r="O170" s="192"/>
      <c r="P170" s="192"/>
      <c r="Q170" s="192"/>
      <c r="R170" s="192"/>
    </row>
    <row r="171" spans="1:18" s="189" customFormat="1" ht="63.75" customHeight="1">
      <c r="A171" s="219" t="s">
        <v>441</v>
      </c>
      <c r="B171" s="221" t="s">
        <v>80</v>
      </c>
      <c r="C171" s="221" t="s">
        <v>24</v>
      </c>
      <c r="D171" s="221" t="s">
        <v>15</v>
      </c>
      <c r="E171" s="221" t="s">
        <v>369</v>
      </c>
      <c r="F171" s="221" t="s">
        <v>43</v>
      </c>
      <c r="G171" s="209"/>
      <c r="H171" s="209">
        <f>H172+H173</f>
        <v>155</v>
      </c>
      <c r="I171" s="25">
        <f t="shared" si="16"/>
        <v>-40</v>
      </c>
      <c r="J171" s="209">
        <f>J172+J173</f>
        <v>115</v>
      </c>
      <c r="K171" s="209">
        <f>K172+K173</f>
        <v>-5</v>
      </c>
      <c r="L171" s="209">
        <f>L172+L173</f>
        <v>110</v>
      </c>
      <c r="M171" s="192"/>
      <c r="N171" s="192"/>
      <c r="O171" s="192"/>
      <c r="P171" s="192"/>
      <c r="Q171" s="192"/>
      <c r="R171" s="192"/>
    </row>
    <row r="172" spans="1:18" s="189" customFormat="1" ht="38.25" customHeight="1">
      <c r="A172" s="219" t="s">
        <v>276</v>
      </c>
      <c r="B172" s="221" t="s">
        <v>80</v>
      </c>
      <c r="C172" s="221" t="s">
        <v>24</v>
      </c>
      <c r="D172" s="221" t="s">
        <v>15</v>
      </c>
      <c r="E172" s="221" t="s">
        <v>369</v>
      </c>
      <c r="F172" s="221" t="s">
        <v>132</v>
      </c>
      <c r="G172" s="209"/>
      <c r="H172" s="209">
        <v>145</v>
      </c>
      <c r="I172" s="25">
        <f t="shared" si="16"/>
        <v>-40</v>
      </c>
      <c r="J172" s="209">
        <v>105</v>
      </c>
      <c r="K172" s="209">
        <f>L172-J172</f>
        <v>-5</v>
      </c>
      <c r="L172" s="209">
        <v>100</v>
      </c>
      <c r="M172" s="192"/>
      <c r="N172" s="192"/>
      <c r="O172" s="192"/>
      <c r="P172" s="192"/>
      <c r="Q172" s="192"/>
      <c r="R172" s="192"/>
    </row>
    <row r="173" spans="1:18" s="189" customFormat="1" ht="33" customHeight="1">
      <c r="A173" s="235" t="s">
        <v>396</v>
      </c>
      <c r="B173" s="221" t="s">
        <v>80</v>
      </c>
      <c r="C173" s="221" t="s">
        <v>24</v>
      </c>
      <c r="D173" s="221" t="s">
        <v>15</v>
      </c>
      <c r="E173" s="221" t="s">
        <v>369</v>
      </c>
      <c r="F173" s="221" t="s">
        <v>246</v>
      </c>
      <c r="G173" s="209"/>
      <c r="H173" s="209">
        <v>10</v>
      </c>
      <c r="I173" s="25">
        <f t="shared" si="16"/>
        <v>0</v>
      </c>
      <c r="J173" s="209">
        <v>10</v>
      </c>
      <c r="K173" s="209">
        <f>L173-J173</f>
        <v>0</v>
      </c>
      <c r="L173" s="209">
        <v>10</v>
      </c>
      <c r="M173" s="192"/>
      <c r="N173" s="192"/>
      <c r="O173" s="192"/>
      <c r="P173" s="192"/>
      <c r="Q173" s="192"/>
      <c r="R173" s="192"/>
    </row>
    <row r="174" spans="1:12" ht="12.75" customHeight="1" hidden="1">
      <c r="A174" s="222" t="s">
        <v>126</v>
      </c>
      <c r="B174" s="211" t="s">
        <v>80</v>
      </c>
      <c r="C174" s="200" t="s">
        <v>125</v>
      </c>
      <c r="D174" s="200" t="s">
        <v>16</v>
      </c>
      <c r="E174" s="200" t="s">
        <v>42</v>
      </c>
      <c r="F174" s="200" t="s">
        <v>43</v>
      </c>
      <c r="G174" s="205">
        <f>G175</f>
        <v>769.69</v>
      </c>
      <c r="H174" s="205"/>
      <c r="I174" s="61">
        <f t="shared" si="16"/>
        <v>591.07</v>
      </c>
      <c r="J174" s="205">
        <f>J175</f>
        <v>591.07</v>
      </c>
      <c r="K174" s="205">
        <f>K175</f>
        <v>-591.07</v>
      </c>
      <c r="L174" s="209">
        <f>J174+K174</f>
        <v>0</v>
      </c>
    </row>
    <row r="175" spans="1:12" ht="26.25" customHeight="1" hidden="1">
      <c r="A175" s="219" t="s">
        <v>201</v>
      </c>
      <c r="B175" s="221" t="s">
        <v>80</v>
      </c>
      <c r="C175" s="198" t="s">
        <v>125</v>
      </c>
      <c r="D175" s="198" t="s">
        <v>23</v>
      </c>
      <c r="E175" s="198" t="s">
        <v>42</v>
      </c>
      <c r="F175" s="198" t="s">
        <v>43</v>
      </c>
      <c r="G175" s="209">
        <f>G176+G180</f>
        <v>769.69</v>
      </c>
      <c r="H175" s="209"/>
      <c r="I175" s="61">
        <f t="shared" si="16"/>
        <v>591.07</v>
      </c>
      <c r="J175" s="209">
        <f>J180+J176</f>
        <v>591.07</v>
      </c>
      <c r="K175" s="209">
        <f>K180+K176</f>
        <v>-591.07</v>
      </c>
      <c r="L175" s="209">
        <f>J175+K175</f>
        <v>0</v>
      </c>
    </row>
    <row r="176" spans="1:12" ht="36.75" customHeight="1" hidden="1">
      <c r="A176" s="228" t="s">
        <v>313</v>
      </c>
      <c r="B176" s="221" t="s">
        <v>80</v>
      </c>
      <c r="C176" s="198" t="s">
        <v>125</v>
      </c>
      <c r="D176" s="198" t="s">
        <v>23</v>
      </c>
      <c r="E176" s="199" t="s">
        <v>307</v>
      </c>
      <c r="F176" s="198" t="s">
        <v>43</v>
      </c>
      <c r="G176" s="209">
        <f aca="true" t="shared" si="20" ref="G176:K178">G177</f>
        <v>0</v>
      </c>
      <c r="H176" s="209"/>
      <c r="I176" s="61">
        <f t="shared" si="16"/>
        <v>591.07</v>
      </c>
      <c r="J176" s="209">
        <f t="shared" si="20"/>
        <v>591.07</v>
      </c>
      <c r="K176" s="209">
        <f t="shared" si="20"/>
        <v>-591.07</v>
      </c>
      <c r="L176" s="209">
        <f>J176+K176</f>
        <v>0</v>
      </c>
    </row>
    <row r="177" spans="1:12" ht="42" customHeight="1" hidden="1">
      <c r="A177" s="191" t="s">
        <v>321</v>
      </c>
      <c r="B177" s="211" t="s">
        <v>80</v>
      </c>
      <c r="C177" s="200" t="s">
        <v>125</v>
      </c>
      <c r="D177" s="200" t="s">
        <v>23</v>
      </c>
      <c r="E177" s="239" t="s">
        <v>42</v>
      </c>
      <c r="F177" s="200" t="s">
        <v>43</v>
      </c>
      <c r="G177" s="205">
        <f t="shared" si="20"/>
        <v>0</v>
      </c>
      <c r="H177" s="205"/>
      <c r="I177" s="61">
        <f t="shared" si="16"/>
        <v>591.07</v>
      </c>
      <c r="J177" s="205">
        <f t="shared" si="20"/>
        <v>591.07</v>
      </c>
      <c r="K177" s="205">
        <f>L177-J177</f>
        <v>-591.07</v>
      </c>
      <c r="L177" s="205">
        <f>L178</f>
        <v>0</v>
      </c>
    </row>
    <row r="178" spans="1:12" ht="51" customHeight="1" hidden="1">
      <c r="A178" s="224" t="s">
        <v>327</v>
      </c>
      <c r="B178" s="221" t="s">
        <v>80</v>
      </c>
      <c r="C178" s="198" t="s">
        <v>125</v>
      </c>
      <c r="D178" s="198" t="s">
        <v>23</v>
      </c>
      <c r="E178" s="199" t="s">
        <v>326</v>
      </c>
      <c r="F178" s="198" t="s">
        <v>43</v>
      </c>
      <c r="G178" s="209">
        <f t="shared" si="20"/>
        <v>0</v>
      </c>
      <c r="H178" s="209"/>
      <c r="I178" s="61">
        <f t="shared" si="16"/>
        <v>591.07</v>
      </c>
      <c r="J178" s="209">
        <f t="shared" si="20"/>
        <v>591.07</v>
      </c>
      <c r="K178" s="209">
        <f>L178-J178</f>
        <v>-591.07</v>
      </c>
      <c r="L178" s="209">
        <f>L179</f>
        <v>0</v>
      </c>
    </row>
    <row r="179" spans="1:12" ht="39.75" customHeight="1" hidden="1">
      <c r="A179" s="224" t="s">
        <v>211</v>
      </c>
      <c r="B179" s="221" t="s">
        <v>80</v>
      </c>
      <c r="C179" s="198" t="s">
        <v>125</v>
      </c>
      <c r="D179" s="198" t="s">
        <v>23</v>
      </c>
      <c r="E179" s="199" t="s">
        <v>326</v>
      </c>
      <c r="F179" s="198" t="s">
        <v>131</v>
      </c>
      <c r="G179" s="209">
        <v>0</v>
      </c>
      <c r="H179" s="209"/>
      <c r="I179" s="61">
        <f t="shared" si="16"/>
        <v>591.07</v>
      </c>
      <c r="J179" s="209">
        <v>591.07</v>
      </c>
      <c r="K179" s="209">
        <f>L179-J179</f>
        <v>-591.07</v>
      </c>
      <c r="L179" s="209">
        <v>0</v>
      </c>
    </row>
    <row r="180" spans="1:12" ht="77.25" customHeight="1" hidden="1">
      <c r="A180" s="219" t="s">
        <v>243</v>
      </c>
      <c r="B180" s="221" t="s">
        <v>80</v>
      </c>
      <c r="C180" s="198" t="s">
        <v>125</v>
      </c>
      <c r="D180" s="198" t="s">
        <v>23</v>
      </c>
      <c r="E180" s="198" t="s">
        <v>242</v>
      </c>
      <c r="F180" s="198" t="s">
        <v>43</v>
      </c>
      <c r="G180" s="209">
        <f aca="true" t="shared" si="21" ref="G180:K181">G181</f>
        <v>769.69</v>
      </c>
      <c r="H180" s="209"/>
      <c r="I180" s="61">
        <f t="shared" si="16"/>
        <v>0</v>
      </c>
      <c r="J180" s="209">
        <f t="shared" si="21"/>
        <v>0</v>
      </c>
      <c r="K180" s="209">
        <f t="shared" si="21"/>
        <v>0</v>
      </c>
      <c r="L180" s="209">
        <f>J180+K180</f>
        <v>0</v>
      </c>
    </row>
    <row r="181" spans="1:12" ht="24" customHeight="1" hidden="1">
      <c r="A181" s="219" t="s">
        <v>47</v>
      </c>
      <c r="B181" s="221" t="s">
        <v>80</v>
      </c>
      <c r="C181" s="198" t="s">
        <v>125</v>
      </c>
      <c r="D181" s="198" t="s">
        <v>23</v>
      </c>
      <c r="E181" s="198" t="s">
        <v>241</v>
      </c>
      <c r="F181" s="198" t="s">
        <v>43</v>
      </c>
      <c r="G181" s="209">
        <f t="shared" si="21"/>
        <v>769.69</v>
      </c>
      <c r="H181" s="209"/>
      <c r="I181" s="61">
        <f t="shared" si="16"/>
        <v>0</v>
      </c>
      <c r="J181" s="209">
        <f t="shared" si="21"/>
        <v>0</v>
      </c>
      <c r="K181" s="209">
        <f t="shared" si="21"/>
        <v>0</v>
      </c>
      <c r="L181" s="209">
        <f>J181+K181</f>
        <v>0</v>
      </c>
    </row>
    <row r="182" spans="1:12" ht="12.75" customHeight="1" hidden="1">
      <c r="A182" s="219" t="s">
        <v>211</v>
      </c>
      <c r="B182" s="221" t="s">
        <v>80</v>
      </c>
      <c r="C182" s="198" t="s">
        <v>125</v>
      </c>
      <c r="D182" s="198" t="s">
        <v>23</v>
      </c>
      <c r="E182" s="198" t="s">
        <v>241</v>
      </c>
      <c r="F182" s="198" t="s">
        <v>131</v>
      </c>
      <c r="G182" s="209">
        <v>769.69</v>
      </c>
      <c r="H182" s="209"/>
      <c r="I182" s="61">
        <f t="shared" si="16"/>
        <v>0</v>
      </c>
      <c r="J182" s="209">
        <v>0</v>
      </c>
      <c r="K182" s="209"/>
      <c r="L182" s="209">
        <f>J182+K182</f>
        <v>0</v>
      </c>
    </row>
    <row r="183" spans="1:12" ht="56.25" customHeight="1">
      <c r="A183" s="222" t="s">
        <v>442</v>
      </c>
      <c r="B183" s="211" t="s">
        <v>80</v>
      </c>
      <c r="C183" s="200" t="s">
        <v>125</v>
      </c>
      <c r="D183" s="200" t="s">
        <v>15</v>
      </c>
      <c r="E183" s="200" t="s">
        <v>365</v>
      </c>
      <c r="F183" s="200" t="s">
        <v>43</v>
      </c>
      <c r="G183" s="205"/>
      <c r="H183" s="205">
        <f>H184</f>
        <v>625.2</v>
      </c>
      <c r="I183" s="61">
        <f>I184</f>
        <v>-620.2</v>
      </c>
      <c r="J183" s="205">
        <f>J184</f>
        <v>0</v>
      </c>
      <c r="K183" s="205"/>
      <c r="L183" s="205">
        <f>L187</f>
        <v>0</v>
      </c>
    </row>
    <row r="184" spans="1:12" ht="68.25" customHeight="1">
      <c r="A184" s="219" t="s">
        <v>443</v>
      </c>
      <c r="B184" s="221" t="s">
        <v>80</v>
      </c>
      <c r="C184" s="198" t="s">
        <v>125</v>
      </c>
      <c r="D184" s="198" t="s">
        <v>15</v>
      </c>
      <c r="E184" s="198" t="s">
        <v>369</v>
      </c>
      <c r="F184" s="198" t="s">
        <v>43</v>
      </c>
      <c r="G184" s="209"/>
      <c r="H184" s="209">
        <f>H185+H186+H187</f>
        <v>625.2</v>
      </c>
      <c r="I184" s="25">
        <f>I185+I186+I187</f>
        <v>-620.2</v>
      </c>
      <c r="J184" s="209">
        <v>0</v>
      </c>
      <c r="K184" s="209"/>
      <c r="L184" s="209">
        <f>L187</f>
        <v>0</v>
      </c>
    </row>
    <row r="185" spans="1:12" ht="25.5" customHeight="1">
      <c r="A185" s="219" t="s">
        <v>391</v>
      </c>
      <c r="B185" s="221" t="s">
        <v>80</v>
      </c>
      <c r="C185" s="198" t="s">
        <v>125</v>
      </c>
      <c r="D185" s="198" t="s">
        <v>15</v>
      </c>
      <c r="E185" s="198" t="s">
        <v>369</v>
      </c>
      <c r="F185" s="198" t="s">
        <v>131</v>
      </c>
      <c r="G185" s="209"/>
      <c r="H185" s="209">
        <v>357.3</v>
      </c>
      <c r="I185" s="25">
        <v>-357.3</v>
      </c>
      <c r="J185" s="209">
        <v>0</v>
      </c>
      <c r="K185" s="209"/>
      <c r="L185" s="209">
        <v>0</v>
      </c>
    </row>
    <row r="186" spans="1:12" ht="40.5" customHeight="1">
      <c r="A186" s="219" t="s">
        <v>389</v>
      </c>
      <c r="B186" s="221" t="s">
        <v>80</v>
      </c>
      <c r="C186" s="198" t="s">
        <v>125</v>
      </c>
      <c r="D186" s="198" t="s">
        <v>15</v>
      </c>
      <c r="E186" s="198" t="s">
        <v>369</v>
      </c>
      <c r="F186" s="198" t="s">
        <v>387</v>
      </c>
      <c r="G186" s="209"/>
      <c r="H186" s="209">
        <v>107.9</v>
      </c>
      <c r="I186" s="25">
        <v>-107.9</v>
      </c>
      <c r="J186" s="209">
        <v>0</v>
      </c>
      <c r="K186" s="209"/>
      <c r="L186" s="209">
        <v>0</v>
      </c>
    </row>
    <row r="187" spans="1:12" ht="37.5" customHeight="1">
      <c r="A187" s="219" t="s">
        <v>276</v>
      </c>
      <c r="B187" s="221" t="s">
        <v>80</v>
      </c>
      <c r="C187" s="198" t="s">
        <v>125</v>
      </c>
      <c r="D187" s="198" t="s">
        <v>15</v>
      </c>
      <c r="E187" s="198" t="s">
        <v>369</v>
      </c>
      <c r="F187" s="198" t="s">
        <v>132</v>
      </c>
      <c r="G187" s="209"/>
      <c r="H187" s="209">
        <v>160</v>
      </c>
      <c r="I187" s="25">
        <v>-155</v>
      </c>
      <c r="J187" s="209">
        <v>0</v>
      </c>
      <c r="K187" s="209"/>
      <c r="L187" s="209">
        <v>0</v>
      </c>
    </row>
    <row r="188" spans="1:18" s="189" customFormat="1" ht="55.5" customHeight="1">
      <c r="A188" s="191" t="s">
        <v>442</v>
      </c>
      <c r="B188" s="211" t="s">
        <v>80</v>
      </c>
      <c r="C188" s="211" t="s">
        <v>125</v>
      </c>
      <c r="D188" s="211" t="s">
        <v>23</v>
      </c>
      <c r="E188" s="211" t="s">
        <v>371</v>
      </c>
      <c r="F188" s="211" t="s">
        <v>43</v>
      </c>
      <c r="G188" s="209"/>
      <c r="H188" s="205">
        <f>H189+H192</f>
        <v>502.84</v>
      </c>
      <c r="I188" s="61">
        <f t="shared" si="16"/>
        <v>760.6700000000003</v>
      </c>
      <c r="J188" s="205">
        <f>J192+J189+J195</f>
        <v>1263.5100000000002</v>
      </c>
      <c r="K188" s="205">
        <f aca="true" t="shared" si="22" ref="K188:K194">L188-J188</f>
        <v>-0.6200000000001182</v>
      </c>
      <c r="L188" s="205">
        <f>L192+L189+L195</f>
        <v>1262.89</v>
      </c>
      <c r="M188" s="192"/>
      <c r="N188" s="192"/>
      <c r="O188" s="192"/>
      <c r="P188" s="192"/>
      <c r="Q188" s="192"/>
      <c r="R188" s="192"/>
    </row>
    <row r="189" spans="1:18" s="189" customFormat="1" ht="65.25" customHeight="1">
      <c r="A189" s="224" t="s">
        <v>444</v>
      </c>
      <c r="B189" s="221" t="s">
        <v>80</v>
      </c>
      <c r="C189" s="221" t="s">
        <v>125</v>
      </c>
      <c r="D189" s="221" t="s">
        <v>23</v>
      </c>
      <c r="E189" s="221" t="s">
        <v>371</v>
      </c>
      <c r="F189" s="221" t="s">
        <v>43</v>
      </c>
      <c r="G189" s="209"/>
      <c r="H189" s="209">
        <f>H190+H191</f>
        <v>502.84</v>
      </c>
      <c r="I189" s="25">
        <f t="shared" si="16"/>
        <v>41.60000000000008</v>
      </c>
      <c r="J189" s="209">
        <f>J190+J191</f>
        <v>544.44</v>
      </c>
      <c r="K189" s="209">
        <f t="shared" si="22"/>
        <v>0</v>
      </c>
      <c r="L189" s="209">
        <f>L190+L191</f>
        <v>544.44</v>
      </c>
      <c r="M189" s="192"/>
      <c r="N189" s="192"/>
      <c r="O189" s="192"/>
      <c r="P189" s="192"/>
      <c r="Q189" s="192"/>
      <c r="R189" s="192"/>
    </row>
    <row r="190" spans="1:18" s="189" customFormat="1" ht="25.5">
      <c r="A190" s="224" t="s">
        <v>391</v>
      </c>
      <c r="B190" s="221" t="s">
        <v>80</v>
      </c>
      <c r="C190" s="221" t="s">
        <v>125</v>
      </c>
      <c r="D190" s="221" t="s">
        <v>23</v>
      </c>
      <c r="E190" s="221" t="s">
        <v>371</v>
      </c>
      <c r="F190" s="221" t="s">
        <v>131</v>
      </c>
      <c r="G190" s="209"/>
      <c r="H190" s="209">
        <v>386.2</v>
      </c>
      <c r="I190" s="25">
        <f t="shared" si="16"/>
        <v>31.960000000000036</v>
      </c>
      <c r="J190" s="209">
        <v>418.16</v>
      </c>
      <c r="K190" s="209">
        <f t="shared" si="22"/>
        <v>0</v>
      </c>
      <c r="L190" s="209">
        <v>418.16</v>
      </c>
      <c r="M190" s="192"/>
      <c r="N190" s="192"/>
      <c r="O190" s="192"/>
      <c r="P190" s="192"/>
      <c r="Q190" s="192"/>
      <c r="R190" s="192"/>
    </row>
    <row r="191" spans="1:18" s="189" customFormat="1" ht="55.5" customHeight="1">
      <c r="A191" s="206" t="s">
        <v>389</v>
      </c>
      <c r="B191" s="221" t="s">
        <v>80</v>
      </c>
      <c r="C191" s="198" t="s">
        <v>125</v>
      </c>
      <c r="D191" s="198" t="s">
        <v>23</v>
      </c>
      <c r="E191" s="221" t="s">
        <v>371</v>
      </c>
      <c r="F191" s="198" t="s">
        <v>387</v>
      </c>
      <c r="G191" s="209"/>
      <c r="H191" s="209">
        <v>116.64</v>
      </c>
      <c r="I191" s="25">
        <f t="shared" si="16"/>
        <v>9.64</v>
      </c>
      <c r="J191" s="209">
        <v>126.28</v>
      </c>
      <c r="K191" s="209">
        <f t="shared" si="22"/>
        <v>0</v>
      </c>
      <c r="L191" s="209">
        <v>126.28</v>
      </c>
      <c r="M191" s="192"/>
      <c r="N191" s="192"/>
      <c r="O191" s="192"/>
      <c r="P191" s="192"/>
      <c r="Q191" s="192"/>
      <c r="R191" s="192"/>
    </row>
    <row r="192" spans="1:18" s="189" customFormat="1" ht="68.25" customHeight="1">
      <c r="A192" s="224" t="s">
        <v>444</v>
      </c>
      <c r="B192" s="221" t="s">
        <v>80</v>
      </c>
      <c r="C192" s="221" t="s">
        <v>125</v>
      </c>
      <c r="D192" s="221" t="s">
        <v>23</v>
      </c>
      <c r="E192" s="221" t="s">
        <v>371</v>
      </c>
      <c r="F192" s="221" t="s">
        <v>43</v>
      </c>
      <c r="G192" s="209"/>
      <c r="H192" s="209">
        <f>H193+H194</f>
        <v>0</v>
      </c>
      <c r="I192" s="25">
        <f t="shared" si="16"/>
        <v>148.36</v>
      </c>
      <c r="J192" s="209">
        <f>J193+J194</f>
        <v>148.36</v>
      </c>
      <c r="K192" s="209">
        <f t="shared" si="22"/>
        <v>0</v>
      </c>
      <c r="L192" s="209">
        <f>L193+L194</f>
        <v>148.36</v>
      </c>
      <c r="M192" s="192"/>
      <c r="N192" s="192"/>
      <c r="O192" s="192"/>
      <c r="P192" s="192"/>
      <c r="Q192" s="192"/>
      <c r="R192" s="192"/>
    </row>
    <row r="193" spans="1:18" s="189" customFormat="1" ht="27" customHeight="1">
      <c r="A193" s="224" t="s">
        <v>391</v>
      </c>
      <c r="B193" s="221" t="s">
        <v>80</v>
      </c>
      <c r="C193" s="221" t="s">
        <v>125</v>
      </c>
      <c r="D193" s="221" t="s">
        <v>23</v>
      </c>
      <c r="E193" s="221" t="s">
        <v>415</v>
      </c>
      <c r="F193" s="221" t="s">
        <v>131</v>
      </c>
      <c r="G193" s="209"/>
      <c r="H193" s="209">
        <v>0</v>
      </c>
      <c r="I193" s="25">
        <v>94</v>
      </c>
      <c r="J193" s="209">
        <v>113.95</v>
      </c>
      <c r="K193" s="209">
        <f t="shared" si="22"/>
        <v>0</v>
      </c>
      <c r="L193" s="209">
        <v>113.95</v>
      </c>
      <c r="M193" s="192"/>
      <c r="N193" s="192"/>
      <c r="O193" s="192"/>
      <c r="P193" s="192"/>
      <c r="Q193" s="192"/>
      <c r="R193" s="192"/>
    </row>
    <row r="194" spans="1:18" s="189" customFormat="1" ht="49.5" customHeight="1">
      <c r="A194" s="206" t="s">
        <v>389</v>
      </c>
      <c r="B194" s="221" t="s">
        <v>80</v>
      </c>
      <c r="C194" s="198" t="s">
        <v>125</v>
      </c>
      <c r="D194" s="198" t="s">
        <v>23</v>
      </c>
      <c r="E194" s="221" t="s">
        <v>415</v>
      </c>
      <c r="F194" s="198" t="s">
        <v>387</v>
      </c>
      <c r="G194" s="209"/>
      <c r="H194" s="209">
        <v>0</v>
      </c>
      <c r="I194" s="25">
        <v>28.39</v>
      </c>
      <c r="J194" s="209">
        <v>34.41</v>
      </c>
      <c r="K194" s="209">
        <f t="shared" si="22"/>
        <v>0</v>
      </c>
      <c r="L194" s="209">
        <v>34.41</v>
      </c>
      <c r="M194" s="192"/>
      <c r="N194" s="192"/>
      <c r="O194" s="192"/>
      <c r="P194" s="192"/>
      <c r="Q194" s="192"/>
      <c r="R194" s="192"/>
    </row>
    <row r="195" spans="1:18" s="189" customFormat="1" ht="49.5" customHeight="1">
      <c r="A195" s="206" t="s">
        <v>423</v>
      </c>
      <c r="B195" s="221" t="s">
        <v>80</v>
      </c>
      <c r="C195" s="198" t="s">
        <v>125</v>
      </c>
      <c r="D195" s="198" t="s">
        <v>23</v>
      </c>
      <c r="E195" s="221" t="s">
        <v>418</v>
      </c>
      <c r="F195" s="198" t="s">
        <v>43</v>
      </c>
      <c r="G195" s="209"/>
      <c r="H195" s="209">
        <v>0</v>
      </c>
      <c r="I195" s="25">
        <f>I196+I197+I198</f>
        <v>575.2</v>
      </c>
      <c r="J195" s="25">
        <f>J196+J197+J198</f>
        <v>570.71</v>
      </c>
      <c r="K195" s="25">
        <f>K196+K197+K198</f>
        <v>0</v>
      </c>
      <c r="L195" s="25">
        <f>L196+L197+L198</f>
        <v>570.09</v>
      </c>
      <c r="M195" s="192"/>
      <c r="N195" s="192"/>
      <c r="O195" s="192"/>
      <c r="P195" s="192"/>
      <c r="Q195" s="192"/>
      <c r="R195" s="192"/>
    </row>
    <row r="196" spans="1:18" s="189" customFormat="1" ht="49.5" customHeight="1">
      <c r="A196" s="206" t="s">
        <v>391</v>
      </c>
      <c r="B196" s="221" t="s">
        <v>80</v>
      </c>
      <c r="C196" s="198" t="s">
        <v>125</v>
      </c>
      <c r="D196" s="198" t="s">
        <v>23</v>
      </c>
      <c r="E196" s="221" t="s">
        <v>418</v>
      </c>
      <c r="F196" s="198" t="s">
        <v>131</v>
      </c>
      <c r="G196" s="209"/>
      <c r="H196" s="209">
        <v>0</v>
      </c>
      <c r="I196" s="25">
        <v>357.3</v>
      </c>
      <c r="J196" s="209">
        <v>357.3</v>
      </c>
      <c r="K196" s="209"/>
      <c r="L196" s="209">
        <v>357.3</v>
      </c>
      <c r="M196" s="192"/>
      <c r="N196" s="192"/>
      <c r="O196" s="192"/>
      <c r="P196" s="192"/>
      <c r="Q196" s="192"/>
      <c r="R196" s="192"/>
    </row>
    <row r="197" spans="1:18" s="189" customFormat="1" ht="49.5" customHeight="1">
      <c r="A197" s="206" t="s">
        <v>389</v>
      </c>
      <c r="B197" s="221" t="s">
        <v>80</v>
      </c>
      <c r="C197" s="198" t="s">
        <v>125</v>
      </c>
      <c r="D197" s="198" t="s">
        <v>23</v>
      </c>
      <c r="E197" s="221" t="s">
        <v>421</v>
      </c>
      <c r="F197" s="198" t="s">
        <v>387</v>
      </c>
      <c r="G197" s="209"/>
      <c r="H197" s="209">
        <v>0</v>
      </c>
      <c r="I197" s="25">
        <v>107.9</v>
      </c>
      <c r="J197" s="209">
        <v>107.9</v>
      </c>
      <c r="K197" s="209"/>
      <c r="L197" s="209">
        <v>107.9</v>
      </c>
      <c r="M197" s="192"/>
      <c r="N197" s="192"/>
      <c r="O197" s="192"/>
      <c r="P197" s="192"/>
      <c r="Q197" s="192"/>
      <c r="R197" s="192"/>
    </row>
    <row r="198" spans="1:18" s="189" customFormat="1" ht="49.5" customHeight="1">
      <c r="A198" s="206" t="s">
        <v>276</v>
      </c>
      <c r="B198" s="221" t="s">
        <v>80</v>
      </c>
      <c r="C198" s="198" t="s">
        <v>125</v>
      </c>
      <c r="D198" s="198" t="s">
        <v>23</v>
      </c>
      <c r="E198" s="221" t="s">
        <v>418</v>
      </c>
      <c r="F198" s="198" t="s">
        <v>132</v>
      </c>
      <c r="G198" s="209"/>
      <c r="H198" s="209">
        <v>0</v>
      </c>
      <c r="I198" s="25">
        <v>110</v>
      </c>
      <c r="J198" s="209">
        <v>105.51</v>
      </c>
      <c r="K198" s="209"/>
      <c r="L198" s="209">
        <v>104.89</v>
      </c>
      <c r="M198" s="192"/>
      <c r="N198" s="192"/>
      <c r="O198" s="192"/>
      <c r="P198" s="192"/>
      <c r="Q198" s="192"/>
      <c r="R198" s="192"/>
    </row>
    <row r="199" spans="1:18" s="189" customFormat="1" ht="17.25" customHeight="1">
      <c r="A199" s="202" t="s">
        <v>167</v>
      </c>
      <c r="B199" s="211"/>
      <c r="C199" s="200"/>
      <c r="D199" s="200"/>
      <c r="E199" s="211"/>
      <c r="F199" s="200"/>
      <c r="G199" s="205"/>
      <c r="H199" s="205">
        <f>H9</f>
        <v>3050.84</v>
      </c>
      <c r="I199" s="61">
        <f>J199-H199</f>
        <v>-9.980000000000018</v>
      </c>
      <c r="J199" s="205">
        <f>J9</f>
        <v>3040.86</v>
      </c>
      <c r="K199" s="205">
        <f>K9</f>
        <v>1.1599999999999966</v>
      </c>
      <c r="L199" s="205">
        <f>L9</f>
        <v>3042.0200000000004</v>
      </c>
      <c r="M199" s="192"/>
      <c r="N199" s="192"/>
      <c r="O199" s="192"/>
      <c r="P199" s="192"/>
      <c r="Q199" s="192"/>
      <c r="R199" s="192"/>
    </row>
    <row r="200" spans="1:18" s="189" customFormat="1" ht="18.75" customHeight="1">
      <c r="A200" s="73" t="s">
        <v>155</v>
      </c>
      <c r="B200" s="221" t="s">
        <v>157</v>
      </c>
      <c r="C200" s="198" t="s">
        <v>157</v>
      </c>
      <c r="D200" s="198" t="s">
        <v>157</v>
      </c>
      <c r="E200" s="221" t="s">
        <v>403</v>
      </c>
      <c r="F200" s="198" t="s">
        <v>156</v>
      </c>
      <c r="G200" s="209"/>
      <c r="H200" s="209">
        <v>160.57</v>
      </c>
      <c r="I200" s="25">
        <f t="shared" si="16"/>
        <v>-82.6</v>
      </c>
      <c r="J200" s="209">
        <v>77.97</v>
      </c>
      <c r="K200" s="209"/>
      <c r="L200" s="209">
        <v>160.11</v>
      </c>
      <c r="M200" s="192"/>
      <c r="N200" s="192"/>
      <c r="O200" s="192"/>
      <c r="P200" s="192"/>
      <c r="Q200" s="192"/>
      <c r="R200" s="192"/>
    </row>
    <row r="201" spans="1:12" ht="12.75" customHeight="1">
      <c r="A201" s="85" t="s">
        <v>28</v>
      </c>
      <c r="B201" s="68"/>
      <c r="C201" s="68"/>
      <c r="D201" s="68"/>
      <c r="E201" s="68"/>
      <c r="F201" s="68"/>
      <c r="G201" s="61">
        <f>G174+G143+G126+G97+G88+G80+G10+G65</f>
        <v>4279.68</v>
      </c>
      <c r="H201" s="61">
        <f>H199+H200</f>
        <v>3211.4100000000003</v>
      </c>
      <c r="I201" s="61">
        <f t="shared" si="16"/>
        <v>-92.58000000000038</v>
      </c>
      <c r="J201" s="61">
        <f>J199+J200</f>
        <v>3118.83</v>
      </c>
      <c r="K201" s="61">
        <f>K199+K200</f>
        <v>1.1599999999999966</v>
      </c>
      <c r="L201" s="61">
        <f>L199+L200</f>
        <v>3202.1300000000006</v>
      </c>
    </row>
  </sheetData>
  <sheetProtection/>
  <mergeCells count="14">
    <mergeCell ref="M3:O3"/>
    <mergeCell ref="F2:L2"/>
    <mergeCell ref="A2:E2"/>
    <mergeCell ref="A3:L3"/>
    <mergeCell ref="F1:L1"/>
    <mergeCell ref="M8:M35"/>
    <mergeCell ref="A5:A6"/>
    <mergeCell ref="B5:B6"/>
    <mergeCell ref="C5:C6"/>
    <mergeCell ref="D5:D6"/>
    <mergeCell ref="E5:E6"/>
    <mergeCell ref="F5:F6"/>
    <mergeCell ref="L5:L6"/>
    <mergeCell ref="H5:J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6" r:id="rId1"/>
  <colBreaks count="1" manualBreakCount="1">
    <brk id="13" max="1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3" customWidth="1"/>
    <col min="4" max="4" width="7.625" style="123" customWidth="1"/>
    <col min="5" max="5" width="8.75390625" style="123" customWidth="1"/>
    <col min="6" max="6" width="10.25390625" style="123" customWidth="1"/>
    <col min="7" max="7" width="9.125" style="123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7"/>
      <c r="I1" s="290" t="s">
        <v>255</v>
      </c>
      <c r="J1" s="290"/>
    </row>
    <row r="2" spans="9:10" ht="80.25" customHeight="1">
      <c r="I2" s="290"/>
      <c r="J2" s="290"/>
    </row>
    <row r="3" spans="2:10" ht="12.75">
      <c r="B3" s="289" t="s">
        <v>253</v>
      </c>
      <c r="C3" s="289"/>
      <c r="D3" s="289"/>
      <c r="E3" s="289"/>
      <c r="F3" s="289"/>
      <c r="G3" s="289"/>
      <c r="H3" s="289"/>
      <c r="I3" s="289"/>
      <c r="J3" s="289"/>
    </row>
    <row r="4" spans="2:10" ht="12.75">
      <c r="B4" s="289"/>
      <c r="C4" s="289"/>
      <c r="D4" s="289"/>
      <c r="E4" s="289"/>
      <c r="F4" s="289"/>
      <c r="G4" s="289"/>
      <c r="H4" s="289"/>
      <c r="I4" s="289"/>
      <c r="J4" s="289"/>
    </row>
    <row r="5" spans="2:10" ht="12.75">
      <c r="B5" s="289"/>
      <c r="C5" s="289"/>
      <c r="D5" s="289"/>
      <c r="E5" s="289"/>
      <c r="F5" s="289"/>
      <c r="G5" s="289"/>
      <c r="H5" s="289"/>
      <c r="I5" s="289"/>
      <c r="J5" s="289"/>
    </row>
    <row r="7" spans="1:10" ht="89.25">
      <c r="A7" s="120" t="s">
        <v>261</v>
      </c>
      <c r="B7" s="120" t="s">
        <v>262</v>
      </c>
      <c r="C7" s="124" t="s">
        <v>263</v>
      </c>
      <c r="D7" s="124" t="s">
        <v>264</v>
      </c>
      <c r="E7" s="124" t="s">
        <v>265</v>
      </c>
      <c r="F7" s="124" t="s">
        <v>266</v>
      </c>
      <c r="G7" s="124" t="s">
        <v>267</v>
      </c>
      <c r="H7" s="122" t="s">
        <v>268</v>
      </c>
      <c r="I7" s="122" t="s">
        <v>55</v>
      </c>
      <c r="J7" s="122" t="s">
        <v>304</v>
      </c>
    </row>
    <row r="8" spans="1:10" s="103" customFormat="1" ht="12.75">
      <c r="A8" s="130"/>
      <c r="B8" s="131" t="s">
        <v>269</v>
      </c>
      <c r="C8" s="132">
        <v>801</v>
      </c>
      <c r="D8" s="132">
        <v>1</v>
      </c>
      <c r="E8" s="132">
        <v>0</v>
      </c>
      <c r="F8" s="132">
        <v>0</v>
      </c>
      <c r="G8" s="132">
        <v>0</v>
      </c>
      <c r="H8" s="133">
        <f>H9+H13</f>
        <v>0</v>
      </c>
      <c r="I8" s="133">
        <f aca="true" t="shared" si="0" ref="I8:I15">J8-H8</f>
        <v>980.84</v>
      </c>
      <c r="J8" s="133">
        <f>J9</f>
        <v>980.84</v>
      </c>
    </row>
    <row r="9" spans="1:10" ht="12.75">
      <c r="A9" s="120"/>
      <c r="B9" s="121" t="s">
        <v>270</v>
      </c>
      <c r="C9" s="125">
        <v>801</v>
      </c>
      <c r="D9" s="125">
        <v>1</v>
      </c>
      <c r="E9" s="125">
        <v>2</v>
      </c>
      <c r="F9" s="125">
        <v>9900801</v>
      </c>
      <c r="G9" s="125"/>
      <c r="H9" s="128">
        <f>H10</f>
        <v>0</v>
      </c>
      <c r="I9" s="128">
        <f t="shared" si="0"/>
        <v>980.84</v>
      </c>
      <c r="J9" s="128">
        <f>J10</f>
        <v>980.84</v>
      </c>
    </row>
    <row r="10" spans="1:10" ht="25.5">
      <c r="A10" s="120"/>
      <c r="B10" s="121" t="s">
        <v>271</v>
      </c>
      <c r="C10" s="125">
        <v>801</v>
      </c>
      <c r="D10" s="125">
        <v>1</v>
      </c>
      <c r="E10" s="125">
        <v>2</v>
      </c>
      <c r="F10" s="125">
        <v>9900801</v>
      </c>
      <c r="G10" s="125"/>
      <c r="H10" s="128">
        <f>H11</f>
        <v>0</v>
      </c>
      <c r="I10" s="128">
        <f t="shared" si="0"/>
        <v>980.84</v>
      </c>
      <c r="J10" s="128">
        <f>J11</f>
        <v>980.84</v>
      </c>
    </row>
    <row r="11" spans="1:10" ht="25.5">
      <c r="A11" s="120"/>
      <c r="B11" s="121" t="s">
        <v>272</v>
      </c>
      <c r="C11" s="125">
        <v>801</v>
      </c>
      <c r="D11" s="125">
        <v>1</v>
      </c>
      <c r="E11" s="125">
        <v>2</v>
      </c>
      <c r="F11" s="125">
        <v>9900801</v>
      </c>
      <c r="G11" s="125">
        <v>0</v>
      </c>
      <c r="H11" s="128">
        <f>H12</f>
        <v>0</v>
      </c>
      <c r="I11" s="128">
        <f t="shared" si="0"/>
        <v>980.84</v>
      </c>
      <c r="J11" s="128">
        <f>J12</f>
        <v>980.84</v>
      </c>
    </row>
    <row r="12" spans="1:10" ht="38.25">
      <c r="A12" s="120"/>
      <c r="B12" s="121" t="s">
        <v>211</v>
      </c>
      <c r="C12" s="125">
        <v>801</v>
      </c>
      <c r="D12" s="125">
        <v>1</v>
      </c>
      <c r="E12" s="125">
        <v>2</v>
      </c>
      <c r="F12" s="125">
        <v>9900801</v>
      </c>
      <c r="G12" s="125">
        <v>121</v>
      </c>
      <c r="H12" s="129">
        <v>0</v>
      </c>
      <c r="I12" s="128">
        <f t="shared" si="0"/>
        <v>980.84</v>
      </c>
      <c r="J12" s="128">
        <v>980.84</v>
      </c>
    </row>
    <row r="13" spans="1:10" ht="38.25">
      <c r="A13" s="120"/>
      <c r="B13" s="121" t="s">
        <v>273</v>
      </c>
      <c r="C13" s="125">
        <v>801</v>
      </c>
      <c r="D13" s="125">
        <v>1</v>
      </c>
      <c r="E13" s="125">
        <v>4</v>
      </c>
      <c r="F13" s="125" t="s">
        <v>307</v>
      </c>
      <c r="G13" s="125"/>
      <c r="H13" s="128">
        <f>H14</f>
        <v>0</v>
      </c>
      <c r="I13" s="128">
        <f t="shared" si="0"/>
        <v>1245.7900000000002</v>
      </c>
      <c r="J13" s="128">
        <f>J14</f>
        <v>1245.7900000000002</v>
      </c>
    </row>
    <row r="14" spans="1:10" ht="38.25">
      <c r="A14" s="120"/>
      <c r="B14" s="121" t="s">
        <v>274</v>
      </c>
      <c r="C14" s="125">
        <v>801</v>
      </c>
      <c r="D14" s="125">
        <v>1</v>
      </c>
      <c r="E14" s="125">
        <v>4</v>
      </c>
      <c r="F14" s="125" t="s">
        <v>308</v>
      </c>
      <c r="G14" s="125"/>
      <c r="H14" s="128">
        <f>H15+H16+H17+H18+H19</f>
        <v>0</v>
      </c>
      <c r="I14" s="128">
        <f t="shared" si="0"/>
        <v>1245.7900000000002</v>
      </c>
      <c r="J14" s="128">
        <f>J15+J16+J17+J18+J19</f>
        <v>1245.7900000000002</v>
      </c>
    </row>
    <row r="15" spans="1:10" ht="38.25">
      <c r="A15" s="120"/>
      <c r="B15" s="121" t="s">
        <v>211</v>
      </c>
      <c r="C15" s="125">
        <v>801</v>
      </c>
      <c r="D15" s="125">
        <v>1</v>
      </c>
      <c r="E15" s="125">
        <v>4</v>
      </c>
      <c r="F15" s="125" t="s">
        <v>308</v>
      </c>
      <c r="G15" s="125">
        <v>121</v>
      </c>
      <c r="H15" s="128">
        <v>0</v>
      </c>
      <c r="I15" s="128">
        <f t="shared" si="0"/>
        <v>980.84</v>
      </c>
      <c r="J15" s="128">
        <v>980.84</v>
      </c>
    </row>
    <row r="16" spans="1:10" ht="38.25">
      <c r="A16" s="120"/>
      <c r="B16" s="121" t="s">
        <v>275</v>
      </c>
      <c r="C16" s="125">
        <v>801</v>
      </c>
      <c r="D16" s="125">
        <v>1</v>
      </c>
      <c r="E16" s="125">
        <v>4</v>
      </c>
      <c r="F16" s="125">
        <v>100801</v>
      </c>
      <c r="G16" s="125">
        <v>242</v>
      </c>
      <c r="H16" s="128">
        <v>0</v>
      </c>
      <c r="I16" s="128">
        <f aca="true" t="shared" si="1" ref="I16:I21">J16-H16</f>
        <v>45</v>
      </c>
      <c r="J16" s="128">
        <v>45</v>
      </c>
    </row>
    <row r="17" spans="1:10" ht="38.25">
      <c r="A17" s="120"/>
      <c r="B17" s="121" t="s">
        <v>276</v>
      </c>
      <c r="C17" s="125">
        <v>801</v>
      </c>
      <c r="D17" s="125">
        <v>1</v>
      </c>
      <c r="E17" s="125">
        <v>4</v>
      </c>
      <c r="F17" s="125">
        <v>100801</v>
      </c>
      <c r="G17" s="125">
        <v>244</v>
      </c>
      <c r="H17" s="128">
        <v>0</v>
      </c>
      <c r="I17" s="128">
        <f t="shared" si="1"/>
        <v>171.75</v>
      </c>
      <c r="J17" s="128">
        <v>171.75</v>
      </c>
    </row>
    <row r="18" spans="1:10" ht="25.5">
      <c r="A18" s="120"/>
      <c r="B18" s="121" t="s">
        <v>277</v>
      </c>
      <c r="C18" s="125">
        <v>801</v>
      </c>
      <c r="D18" s="125">
        <v>1</v>
      </c>
      <c r="E18" s="125">
        <v>4</v>
      </c>
      <c r="F18" s="125">
        <v>101000</v>
      </c>
      <c r="G18" s="125">
        <v>851</v>
      </c>
      <c r="H18" s="128">
        <v>0</v>
      </c>
      <c r="I18" s="128">
        <f t="shared" si="1"/>
        <v>33.56</v>
      </c>
      <c r="J18" s="128">
        <v>33.56</v>
      </c>
    </row>
    <row r="19" spans="1:10" ht="12.75">
      <c r="A19" s="120"/>
      <c r="B19" s="121" t="s">
        <v>278</v>
      </c>
      <c r="C19" s="125">
        <v>801</v>
      </c>
      <c r="D19" s="125">
        <v>1</v>
      </c>
      <c r="E19" s="125">
        <v>4</v>
      </c>
      <c r="F19" s="125">
        <v>101000</v>
      </c>
      <c r="G19" s="125">
        <v>852</v>
      </c>
      <c r="H19" s="128">
        <v>0</v>
      </c>
      <c r="I19" s="128">
        <f t="shared" si="1"/>
        <v>14.64</v>
      </c>
      <c r="J19" s="128">
        <v>14.64</v>
      </c>
    </row>
    <row r="20" spans="1:10" ht="51">
      <c r="A20" s="120"/>
      <c r="B20" s="121" t="s">
        <v>199</v>
      </c>
      <c r="C20" s="125">
        <v>801</v>
      </c>
      <c r="D20" s="125" t="s">
        <v>15</v>
      </c>
      <c r="E20" s="125" t="s">
        <v>19</v>
      </c>
      <c r="F20" s="125">
        <v>0</v>
      </c>
      <c r="G20" s="125">
        <v>0</v>
      </c>
      <c r="H20" s="128">
        <f>H21</f>
        <v>727</v>
      </c>
      <c r="I20" s="128">
        <f t="shared" si="1"/>
        <v>-727</v>
      </c>
      <c r="J20" s="128">
        <f>J21</f>
        <v>0</v>
      </c>
    </row>
    <row r="21" spans="1:10" ht="51">
      <c r="A21" s="120"/>
      <c r="B21" s="121" t="s">
        <v>279</v>
      </c>
      <c r="C21" s="125">
        <v>801</v>
      </c>
      <c r="D21" s="125" t="s">
        <v>15</v>
      </c>
      <c r="E21" s="125" t="s">
        <v>19</v>
      </c>
      <c r="F21" s="125">
        <v>20000</v>
      </c>
      <c r="G21" s="125">
        <v>0</v>
      </c>
      <c r="H21" s="128">
        <f>H22</f>
        <v>727</v>
      </c>
      <c r="I21" s="128">
        <f t="shared" si="1"/>
        <v>-727</v>
      </c>
      <c r="J21" s="128">
        <f>J22</f>
        <v>0</v>
      </c>
    </row>
    <row r="22" spans="1:10" ht="25.5">
      <c r="A22" s="120"/>
      <c r="B22" s="121" t="s">
        <v>214</v>
      </c>
      <c r="C22" s="125">
        <v>801</v>
      </c>
      <c r="D22" s="125" t="s">
        <v>15</v>
      </c>
      <c r="E22" s="125" t="s">
        <v>19</v>
      </c>
      <c r="F22" s="125">
        <v>20300</v>
      </c>
      <c r="G22" s="125">
        <v>0</v>
      </c>
      <c r="H22" s="128">
        <f>H23</f>
        <v>727</v>
      </c>
      <c r="I22" s="128">
        <f aca="true" t="shared" si="2" ref="I22:I29">J22-H22</f>
        <v>-727</v>
      </c>
      <c r="J22" s="128">
        <v>0</v>
      </c>
    </row>
    <row r="23" spans="1:10" ht="38.25">
      <c r="A23" s="120"/>
      <c r="B23" s="121" t="s">
        <v>211</v>
      </c>
      <c r="C23" s="125">
        <v>801</v>
      </c>
      <c r="D23" s="125" t="s">
        <v>15</v>
      </c>
      <c r="E23" s="125" t="s">
        <v>19</v>
      </c>
      <c r="F23" s="125">
        <v>20300</v>
      </c>
      <c r="G23" s="125">
        <v>121</v>
      </c>
      <c r="H23" s="128">
        <v>727</v>
      </c>
      <c r="I23" s="128">
        <f t="shared" si="2"/>
        <v>-727</v>
      </c>
      <c r="J23" s="128">
        <v>0</v>
      </c>
    </row>
    <row r="24" spans="1:10" s="103" customFormat="1" ht="12.75">
      <c r="A24" s="130"/>
      <c r="B24" s="131" t="s">
        <v>41</v>
      </c>
      <c r="C24" s="132">
        <v>801</v>
      </c>
      <c r="D24" s="132">
        <v>1</v>
      </c>
      <c r="E24" s="132">
        <v>4</v>
      </c>
      <c r="F24" s="132">
        <v>20400</v>
      </c>
      <c r="G24" s="132">
        <v>0</v>
      </c>
      <c r="H24" s="133">
        <f>H25+H26+H27+H28+H29</f>
        <v>1256.96</v>
      </c>
      <c r="I24" s="133">
        <f t="shared" si="2"/>
        <v>-1256.96</v>
      </c>
      <c r="J24" s="133">
        <f>J25+J26+J27+J28+J29</f>
        <v>0</v>
      </c>
    </row>
    <row r="25" spans="1:10" ht="38.25">
      <c r="A25" s="120"/>
      <c r="B25" s="121" t="s">
        <v>211</v>
      </c>
      <c r="C25" s="125">
        <v>801</v>
      </c>
      <c r="D25" s="125">
        <v>1</v>
      </c>
      <c r="E25" s="125">
        <v>4</v>
      </c>
      <c r="F25" s="125">
        <v>20400</v>
      </c>
      <c r="G25" s="125">
        <v>121</v>
      </c>
      <c r="H25" s="128">
        <v>972.15</v>
      </c>
      <c r="I25" s="128">
        <f t="shared" si="2"/>
        <v>-972.15</v>
      </c>
      <c r="J25" s="128">
        <v>0</v>
      </c>
    </row>
    <row r="26" spans="1:10" ht="38.25">
      <c r="A26" s="120"/>
      <c r="B26" s="121" t="s">
        <v>275</v>
      </c>
      <c r="C26" s="125">
        <v>801</v>
      </c>
      <c r="D26" s="125">
        <v>1</v>
      </c>
      <c r="E26" s="125">
        <v>4</v>
      </c>
      <c r="F26" s="125">
        <v>20400</v>
      </c>
      <c r="G26" s="125">
        <v>242</v>
      </c>
      <c r="H26" s="128">
        <v>45</v>
      </c>
      <c r="I26" s="128">
        <f t="shared" si="2"/>
        <v>-45</v>
      </c>
      <c r="J26" s="128">
        <v>0</v>
      </c>
    </row>
    <row r="27" spans="1:10" ht="38.25">
      <c r="A27" s="120"/>
      <c r="B27" s="121" t="s">
        <v>276</v>
      </c>
      <c r="C27" s="125">
        <v>801</v>
      </c>
      <c r="D27" s="125">
        <v>1</v>
      </c>
      <c r="E27" s="125">
        <v>4</v>
      </c>
      <c r="F27" s="125">
        <v>20400</v>
      </c>
      <c r="G27" s="125">
        <v>244</v>
      </c>
      <c r="H27" s="128">
        <v>191.61</v>
      </c>
      <c r="I27" s="128">
        <f t="shared" si="2"/>
        <v>-191.61</v>
      </c>
      <c r="J27" s="128">
        <v>0</v>
      </c>
    </row>
    <row r="28" spans="1:10" ht="25.5">
      <c r="A28" s="120"/>
      <c r="B28" s="121" t="s">
        <v>277</v>
      </c>
      <c r="C28" s="125">
        <v>801</v>
      </c>
      <c r="D28" s="125">
        <v>1</v>
      </c>
      <c r="E28" s="125">
        <v>4</v>
      </c>
      <c r="F28" s="125">
        <v>20400</v>
      </c>
      <c r="G28" s="125">
        <v>851</v>
      </c>
      <c r="H28" s="128">
        <v>33.56</v>
      </c>
      <c r="I28" s="128">
        <f t="shared" si="2"/>
        <v>-33.56</v>
      </c>
      <c r="J28" s="128">
        <v>0</v>
      </c>
    </row>
    <row r="29" spans="1:10" ht="12.75">
      <c r="A29" s="120"/>
      <c r="B29" s="121" t="s">
        <v>278</v>
      </c>
      <c r="C29" s="125">
        <v>801</v>
      </c>
      <c r="D29" s="125">
        <v>1</v>
      </c>
      <c r="E29" s="125">
        <v>4</v>
      </c>
      <c r="F29" s="125">
        <v>20400</v>
      </c>
      <c r="G29" s="125">
        <v>852</v>
      </c>
      <c r="H29" s="128">
        <v>14.64</v>
      </c>
      <c r="I29" s="128">
        <f t="shared" si="2"/>
        <v>-14.64</v>
      </c>
      <c r="J29" s="128">
        <v>0</v>
      </c>
    </row>
    <row r="30" spans="1:10" ht="12.75">
      <c r="A30" s="120"/>
      <c r="B30" s="121" t="s">
        <v>270</v>
      </c>
      <c r="C30" s="125">
        <v>801</v>
      </c>
      <c r="D30" s="125">
        <v>1</v>
      </c>
      <c r="E30" s="125"/>
      <c r="F30" s="125"/>
      <c r="G30" s="125"/>
      <c r="H30" s="128"/>
      <c r="I30" s="128"/>
      <c r="J30" s="128"/>
    </row>
    <row r="31" spans="1:10" ht="25.5">
      <c r="A31" s="120"/>
      <c r="B31" s="121" t="s">
        <v>271</v>
      </c>
      <c r="C31" s="125">
        <v>801</v>
      </c>
      <c r="D31" s="125">
        <v>1</v>
      </c>
      <c r="E31" s="125">
        <v>11</v>
      </c>
      <c r="F31" s="126" t="s">
        <v>280</v>
      </c>
      <c r="G31" s="125"/>
      <c r="H31" s="128"/>
      <c r="I31" s="128"/>
      <c r="J31" s="128"/>
    </row>
    <row r="32" spans="1:10" ht="25.5">
      <c r="A32" s="120"/>
      <c r="B32" s="121" t="s">
        <v>45</v>
      </c>
      <c r="C32" s="125">
        <v>801</v>
      </c>
      <c r="D32" s="125">
        <v>1</v>
      </c>
      <c r="E32" s="125">
        <v>11</v>
      </c>
      <c r="F32" s="126" t="s">
        <v>280</v>
      </c>
      <c r="G32" s="125">
        <v>0</v>
      </c>
      <c r="H32" s="128"/>
      <c r="I32" s="128"/>
      <c r="J32" s="128"/>
    </row>
    <row r="33" spans="1:10" ht="12.75">
      <c r="A33" s="120"/>
      <c r="B33" s="121" t="s">
        <v>217</v>
      </c>
      <c r="C33" s="125">
        <v>801</v>
      </c>
      <c r="D33" s="125">
        <v>1</v>
      </c>
      <c r="E33" s="125">
        <v>11</v>
      </c>
      <c r="F33" s="126" t="s">
        <v>280</v>
      </c>
      <c r="G33" s="125">
        <v>870</v>
      </c>
      <c r="H33" s="128"/>
      <c r="I33" s="128"/>
      <c r="J33" s="128"/>
    </row>
    <row r="34" spans="1:10" ht="12.75">
      <c r="A34" s="120"/>
      <c r="B34" s="121" t="s">
        <v>281</v>
      </c>
      <c r="C34" s="125">
        <v>801</v>
      </c>
      <c r="D34" s="125">
        <v>1</v>
      </c>
      <c r="E34" s="125">
        <v>11</v>
      </c>
      <c r="F34" s="125">
        <v>0</v>
      </c>
      <c r="G34" s="125">
        <v>0</v>
      </c>
      <c r="H34" s="128"/>
      <c r="I34" s="128"/>
      <c r="J34" s="128"/>
    </row>
    <row r="35" spans="1:10" ht="25.5">
      <c r="A35" s="120"/>
      <c r="B35" s="121" t="s">
        <v>45</v>
      </c>
      <c r="C35" s="125">
        <v>801</v>
      </c>
      <c r="D35" s="125">
        <v>1</v>
      </c>
      <c r="E35" s="125">
        <v>11</v>
      </c>
      <c r="F35" s="125">
        <v>700000</v>
      </c>
      <c r="G35" s="125">
        <v>0</v>
      </c>
      <c r="H35" s="128"/>
      <c r="I35" s="128"/>
      <c r="J35" s="128"/>
    </row>
    <row r="36" spans="1:10" ht="12.75">
      <c r="A36" s="120"/>
      <c r="B36" s="121" t="s">
        <v>217</v>
      </c>
      <c r="C36" s="125">
        <v>801</v>
      </c>
      <c r="D36" s="125">
        <v>1</v>
      </c>
      <c r="E36" s="125">
        <v>11</v>
      </c>
      <c r="F36" s="125">
        <v>700500</v>
      </c>
      <c r="G36" s="125">
        <v>870</v>
      </c>
      <c r="H36" s="128"/>
      <c r="I36" s="128"/>
      <c r="J36" s="128"/>
    </row>
    <row r="37" spans="1:10" ht="12.75">
      <c r="A37" s="120"/>
      <c r="B37" s="121" t="s">
        <v>270</v>
      </c>
      <c r="C37" s="125">
        <v>801</v>
      </c>
      <c r="D37" s="125">
        <v>2</v>
      </c>
      <c r="E37" s="125"/>
      <c r="F37" s="125"/>
      <c r="G37" s="125"/>
      <c r="H37" s="128"/>
      <c r="I37" s="128"/>
      <c r="J37" s="128"/>
    </row>
    <row r="38" spans="1:10" ht="12.75">
      <c r="A38" s="120"/>
      <c r="B38" s="121" t="s">
        <v>57</v>
      </c>
      <c r="C38" s="125">
        <v>801</v>
      </c>
      <c r="D38" s="125">
        <v>2</v>
      </c>
      <c r="E38" s="125">
        <v>3</v>
      </c>
      <c r="F38" s="125">
        <v>990000</v>
      </c>
      <c r="G38" s="125"/>
      <c r="H38" s="128"/>
      <c r="I38" s="128"/>
      <c r="J38" s="128"/>
    </row>
    <row r="39" spans="1:10" ht="25.5">
      <c r="A39" s="120"/>
      <c r="B39" s="121" t="s">
        <v>61</v>
      </c>
      <c r="C39" s="125">
        <v>801</v>
      </c>
      <c r="D39" s="125">
        <v>2</v>
      </c>
      <c r="E39" s="125">
        <v>3</v>
      </c>
      <c r="F39" s="125">
        <v>9905118</v>
      </c>
      <c r="G39" s="125"/>
      <c r="H39" s="128"/>
      <c r="I39" s="128"/>
      <c r="J39" s="128"/>
    </row>
    <row r="40" spans="1:10" ht="38.25">
      <c r="A40" s="120"/>
      <c r="B40" s="121" t="s">
        <v>211</v>
      </c>
      <c r="C40" s="125">
        <v>801</v>
      </c>
      <c r="D40" s="125">
        <v>2</v>
      </c>
      <c r="E40" s="125">
        <v>3</v>
      </c>
      <c r="F40" s="125">
        <v>9905118</v>
      </c>
      <c r="G40" s="125">
        <v>121</v>
      </c>
      <c r="H40" s="128"/>
      <c r="I40" s="128"/>
      <c r="J40" s="128"/>
    </row>
    <row r="41" spans="1:10" ht="38.25">
      <c r="A41" s="120"/>
      <c r="B41" s="121" t="s">
        <v>276</v>
      </c>
      <c r="C41" s="125">
        <v>801</v>
      </c>
      <c r="D41" s="125">
        <v>2</v>
      </c>
      <c r="E41" s="125">
        <v>3</v>
      </c>
      <c r="F41" s="125">
        <v>9905118</v>
      </c>
      <c r="G41" s="125">
        <v>244</v>
      </c>
      <c r="H41" s="128"/>
      <c r="I41" s="128"/>
      <c r="J41" s="128"/>
    </row>
    <row r="42" spans="1:10" ht="12.75">
      <c r="A42" s="120"/>
      <c r="B42" s="121" t="s">
        <v>21</v>
      </c>
      <c r="C42" s="125">
        <v>801</v>
      </c>
      <c r="D42" s="125">
        <v>2</v>
      </c>
      <c r="E42" s="125">
        <v>0</v>
      </c>
      <c r="F42" s="125"/>
      <c r="G42" s="125"/>
      <c r="H42" s="128"/>
      <c r="I42" s="128"/>
      <c r="J42" s="128"/>
    </row>
    <row r="43" spans="1:10" ht="12.75">
      <c r="A43" s="120"/>
      <c r="B43" s="121" t="s">
        <v>57</v>
      </c>
      <c r="C43" s="125">
        <v>801</v>
      </c>
      <c r="D43" s="125">
        <v>2</v>
      </c>
      <c r="E43" s="125">
        <v>3</v>
      </c>
      <c r="F43" s="125">
        <v>1110000</v>
      </c>
      <c r="G43" s="125">
        <v>0</v>
      </c>
      <c r="H43" s="128"/>
      <c r="I43" s="128"/>
      <c r="J43" s="128"/>
    </row>
    <row r="44" spans="1:10" ht="25.5">
      <c r="A44" s="120"/>
      <c r="B44" s="121" t="s">
        <v>61</v>
      </c>
      <c r="C44" s="125">
        <v>801</v>
      </c>
      <c r="D44" s="125">
        <v>2</v>
      </c>
      <c r="E44" s="125">
        <v>3</v>
      </c>
      <c r="F44" s="125">
        <v>1115118</v>
      </c>
      <c r="G44" s="125">
        <v>0</v>
      </c>
      <c r="H44" s="128"/>
      <c r="I44" s="128"/>
      <c r="J44" s="128"/>
    </row>
    <row r="45" spans="1:10" ht="38.25">
      <c r="A45" s="120"/>
      <c r="B45" s="121" t="s">
        <v>211</v>
      </c>
      <c r="C45" s="125">
        <v>801</v>
      </c>
      <c r="D45" s="125">
        <v>2</v>
      </c>
      <c r="E45" s="125">
        <v>3</v>
      </c>
      <c r="F45" s="125">
        <v>1115118</v>
      </c>
      <c r="G45" s="125">
        <v>121</v>
      </c>
      <c r="H45" s="128"/>
      <c r="I45" s="128"/>
      <c r="J45" s="128"/>
    </row>
    <row r="46" spans="1:10" ht="38.25">
      <c r="A46" s="120"/>
      <c r="B46" s="121" t="s">
        <v>276</v>
      </c>
      <c r="C46" s="125">
        <v>801</v>
      </c>
      <c r="D46" s="125">
        <v>2</v>
      </c>
      <c r="E46" s="125">
        <v>3</v>
      </c>
      <c r="F46" s="125">
        <v>1115118</v>
      </c>
      <c r="G46" s="125">
        <v>244</v>
      </c>
      <c r="H46" s="128"/>
      <c r="I46" s="128"/>
      <c r="J46" s="128"/>
    </row>
    <row r="47" spans="1:10" ht="25.5">
      <c r="A47" s="120"/>
      <c r="B47" s="121" t="s">
        <v>282</v>
      </c>
      <c r="C47" s="125">
        <v>801</v>
      </c>
      <c r="D47" s="125">
        <v>3</v>
      </c>
      <c r="E47" s="125">
        <v>0</v>
      </c>
      <c r="F47" s="125">
        <v>0</v>
      </c>
      <c r="G47" s="125">
        <v>0</v>
      </c>
      <c r="H47" s="128"/>
      <c r="I47" s="128"/>
      <c r="J47" s="128"/>
    </row>
    <row r="48" spans="1:10" ht="38.25">
      <c r="A48" s="120"/>
      <c r="B48" s="121" t="s">
        <v>283</v>
      </c>
      <c r="C48" s="125">
        <v>801</v>
      </c>
      <c r="D48" s="125">
        <v>3</v>
      </c>
      <c r="E48" s="125">
        <v>9</v>
      </c>
      <c r="F48" s="125">
        <v>0</v>
      </c>
      <c r="G48" s="125">
        <v>0</v>
      </c>
      <c r="H48" s="128"/>
      <c r="I48" s="128"/>
      <c r="J48" s="128"/>
    </row>
    <row r="49" spans="1:10" ht="38.25">
      <c r="A49" s="120"/>
      <c r="B49" s="121" t="s">
        <v>284</v>
      </c>
      <c r="C49" s="125">
        <v>801</v>
      </c>
      <c r="D49" s="125">
        <v>3</v>
      </c>
      <c r="E49" s="125">
        <v>9</v>
      </c>
      <c r="F49" s="125">
        <v>2180100</v>
      </c>
      <c r="G49" s="125">
        <v>0</v>
      </c>
      <c r="H49" s="128"/>
      <c r="I49" s="128"/>
      <c r="J49" s="128"/>
    </row>
    <row r="50" spans="1:10" ht="38.25">
      <c r="A50" s="120"/>
      <c r="B50" s="121" t="s">
        <v>276</v>
      </c>
      <c r="C50" s="125">
        <v>801</v>
      </c>
      <c r="D50" s="125">
        <v>3</v>
      </c>
      <c r="E50" s="125">
        <v>9</v>
      </c>
      <c r="F50" s="125">
        <v>2180100</v>
      </c>
      <c r="G50" s="125">
        <v>244</v>
      </c>
      <c r="H50" s="128"/>
      <c r="I50" s="128"/>
      <c r="J50" s="128"/>
    </row>
    <row r="51" spans="1:10" ht="25.5">
      <c r="A51" s="120"/>
      <c r="B51" s="121" t="s">
        <v>285</v>
      </c>
      <c r="C51" s="125">
        <v>801</v>
      </c>
      <c r="D51" s="125">
        <v>3</v>
      </c>
      <c r="E51" s="125">
        <v>14</v>
      </c>
      <c r="F51" s="125">
        <v>0</v>
      </c>
      <c r="G51" s="125">
        <v>0</v>
      </c>
      <c r="H51" s="128"/>
      <c r="I51" s="128"/>
      <c r="J51" s="128"/>
    </row>
    <row r="52" spans="1:10" ht="38.25">
      <c r="A52" s="120"/>
      <c r="B52" s="121" t="s">
        <v>286</v>
      </c>
      <c r="C52" s="125">
        <v>801</v>
      </c>
      <c r="D52" s="125">
        <v>3</v>
      </c>
      <c r="E52" s="125">
        <v>14</v>
      </c>
      <c r="F52" s="125">
        <v>2470000</v>
      </c>
      <c r="G52" s="125">
        <v>0</v>
      </c>
      <c r="H52" s="128"/>
      <c r="I52" s="128"/>
      <c r="J52" s="128"/>
    </row>
    <row r="53" spans="1:10" ht="38.25">
      <c r="A53" s="120"/>
      <c r="B53" s="121" t="s">
        <v>276</v>
      </c>
      <c r="C53" s="125">
        <v>801</v>
      </c>
      <c r="D53" s="125">
        <v>3</v>
      </c>
      <c r="E53" s="125">
        <v>14</v>
      </c>
      <c r="F53" s="125">
        <v>2470000</v>
      </c>
      <c r="G53" s="125">
        <v>244</v>
      </c>
      <c r="H53" s="128"/>
      <c r="I53" s="128"/>
      <c r="J53" s="128"/>
    </row>
    <row r="54" spans="1:10" ht="12.75">
      <c r="A54" s="120"/>
      <c r="B54" s="121" t="s">
        <v>22</v>
      </c>
      <c r="C54" s="125">
        <v>801</v>
      </c>
      <c r="D54" s="125">
        <v>4</v>
      </c>
      <c r="E54" s="125">
        <v>0</v>
      </c>
      <c r="F54" s="125"/>
      <c r="G54" s="125"/>
      <c r="H54" s="128"/>
      <c r="I54" s="128"/>
      <c r="J54" s="128"/>
    </row>
    <row r="55" spans="1:10" ht="12.75">
      <c r="A55" s="120"/>
      <c r="B55" s="121" t="s">
        <v>287</v>
      </c>
      <c r="C55" s="125">
        <v>801</v>
      </c>
      <c r="D55" s="125">
        <v>4</v>
      </c>
      <c r="E55" s="125">
        <v>9</v>
      </c>
      <c r="F55" s="125"/>
      <c r="G55" s="125"/>
      <c r="H55" s="128"/>
      <c r="I55" s="128"/>
      <c r="J55" s="128"/>
    </row>
    <row r="56" spans="1:10" ht="12.75">
      <c r="A56" s="120"/>
      <c r="B56" s="121" t="s">
        <v>288</v>
      </c>
      <c r="C56" s="125">
        <v>801</v>
      </c>
      <c r="D56" s="125">
        <v>4</v>
      </c>
      <c r="E56" s="125">
        <v>9</v>
      </c>
      <c r="F56" s="125">
        <v>7950000</v>
      </c>
      <c r="G56" s="125">
        <v>0</v>
      </c>
      <c r="H56" s="128"/>
      <c r="I56" s="128"/>
      <c r="J56" s="128"/>
    </row>
    <row r="57" spans="1:10" ht="38.25">
      <c r="A57" s="120"/>
      <c r="B57" s="121" t="s">
        <v>289</v>
      </c>
      <c r="C57" s="125">
        <v>801</v>
      </c>
      <c r="D57" s="125">
        <v>4</v>
      </c>
      <c r="E57" s="125">
        <v>9</v>
      </c>
      <c r="F57" s="125">
        <v>7950001</v>
      </c>
      <c r="G57" s="125">
        <v>0</v>
      </c>
      <c r="H57" s="128"/>
      <c r="I57" s="128"/>
      <c r="J57" s="128"/>
    </row>
    <row r="58" spans="1:10" ht="38.25">
      <c r="A58" s="120"/>
      <c r="B58" s="121" t="s">
        <v>290</v>
      </c>
      <c r="C58" s="125">
        <v>801</v>
      </c>
      <c r="D58" s="125">
        <v>4</v>
      </c>
      <c r="E58" s="125">
        <v>9</v>
      </c>
      <c r="F58" s="125">
        <v>7950001</v>
      </c>
      <c r="G58" s="125">
        <v>244</v>
      </c>
      <c r="H58" s="128"/>
      <c r="I58" s="128"/>
      <c r="J58" s="128"/>
    </row>
    <row r="59" spans="1:10" ht="12.75">
      <c r="A59" s="120"/>
      <c r="B59" s="121" t="s">
        <v>25</v>
      </c>
      <c r="C59" s="125">
        <v>801</v>
      </c>
      <c r="D59" s="125">
        <v>5</v>
      </c>
      <c r="E59" s="125">
        <v>0</v>
      </c>
      <c r="F59" s="125">
        <v>0</v>
      </c>
      <c r="G59" s="125">
        <v>0</v>
      </c>
      <c r="H59" s="128"/>
      <c r="I59" s="128"/>
      <c r="J59" s="128"/>
    </row>
    <row r="60" spans="1:10" ht="12.75">
      <c r="A60" s="120"/>
      <c r="B60" s="121" t="s">
        <v>71</v>
      </c>
      <c r="C60" s="125">
        <v>801</v>
      </c>
      <c r="D60" s="125">
        <v>5</v>
      </c>
      <c r="E60" s="125">
        <v>2</v>
      </c>
      <c r="F60" s="125">
        <v>0</v>
      </c>
      <c r="G60" s="125">
        <v>0</v>
      </c>
      <c r="H60" s="128"/>
      <c r="I60" s="128"/>
      <c r="J60" s="128"/>
    </row>
    <row r="61" spans="1:10" ht="12.75">
      <c r="A61" s="120"/>
      <c r="B61" s="121" t="s">
        <v>291</v>
      </c>
      <c r="C61" s="125">
        <v>801</v>
      </c>
      <c r="D61" s="125">
        <v>5</v>
      </c>
      <c r="E61" s="125">
        <v>2</v>
      </c>
      <c r="F61" s="125">
        <v>3510500</v>
      </c>
      <c r="G61" s="125">
        <v>0</v>
      </c>
      <c r="H61" s="128"/>
      <c r="I61" s="128"/>
      <c r="J61" s="128"/>
    </row>
    <row r="62" spans="1:10" ht="38.25">
      <c r="A62" s="120"/>
      <c r="B62" s="121" t="s">
        <v>276</v>
      </c>
      <c r="C62" s="125">
        <v>801</v>
      </c>
      <c r="D62" s="125">
        <v>5</v>
      </c>
      <c r="E62" s="125">
        <v>2</v>
      </c>
      <c r="F62" s="125">
        <v>3510500</v>
      </c>
      <c r="G62" s="125">
        <v>244</v>
      </c>
      <c r="H62" s="128"/>
      <c r="I62" s="128"/>
      <c r="J62" s="128"/>
    </row>
    <row r="63" spans="1:10" ht="12.75">
      <c r="A63" s="120"/>
      <c r="B63" s="121" t="s">
        <v>292</v>
      </c>
      <c r="C63" s="125">
        <v>801</v>
      </c>
      <c r="D63" s="125">
        <v>5</v>
      </c>
      <c r="E63" s="125">
        <v>3</v>
      </c>
      <c r="F63" s="125">
        <v>0</v>
      </c>
      <c r="G63" s="125">
        <v>0</v>
      </c>
      <c r="H63" s="128"/>
      <c r="I63" s="128"/>
      <c r="J63" s="128"/>
    </row>
    <row r="64" spans="1:10" ht="38.25">
      <c r="A64" s="120"/>
      <c r="B64" s="121" t="s">
        <v>273</v>
      </c>
      <c r="C64" s="125">
        <v>801</v>
      </c>
      <c r="D64" s="125">
        <v>5</v>
      </c>
      <c r="E64" s="125">
        <v>3</v>
      </c>
      <c r="F64" s="125">
        <v>100000</v>
      </c>
      <c r="G64" s="125"/>
      <c r="H64" s="128"/>
      <c r="I64" s="128"/>
      <c r="J64" s="128"/>
    </row>
    <row r="65" spans="1:10" ht="25.5">
      <c r="A65" s="120"/>
      <c r="B65" s="121" t="s">
        <v>293</v>
      </c>
      <c r="C65" s="125">
        <v>801</v>
      </c>
      <c r="D65" s="125">
        <v>5</v>
      </c>
      <c r="E65" s="125">
        <v>3</v>
      </c>
      <c r="F65" s="125">
        <v>121000</v>
      </c>
      <c r="G65" s="125"/>
      <c r="H65" s="128"/>
      <c r="I65" s="128"/>
      <c r="J65" s="128"/>
    </row>
    <row r="66" spans="1:10" ht="25.5">
      <c r="A66" s="120"/>
      <c r="B66" s="121" t="s">
        <v>294</v>
      </c>
      <c r="C66" s="125">
        <v>801</v>
      </c>
      <c r="D66" s="125">
        <v>5</v>
      </c>
      <c r="E66" s="125">
        <v>3</v>
      </c>
      <c r="F66" s="125">
        <v>121000</v>
      </c>
      <c r="G66" s="125"/>
      <c r="H66" s="128"/>
      <c r="I66" s="128"/>
      <c r="J66" s="128"/>
    </row>
    <row r="67" spans="1:10" ht="25.5">
      <c r="A67" s="120"/>
      <c r="B67" s="121" t="s">
        <v>295</v>
      </c>
      <c r="C67" s="125">
        <v>801</v>
      </c>
      <c r="D67" s="125">
        <v>5</v>
      </c>
      <c r="E67" s="125">
        <v>3</v>
      </c>
      <c r="F67" s="125">
        <v>121000</v>
      </c>
      <c r="G67" s="125">
        <v>244</v>
      </c>
      <c r="H67" s="128"/>
      <c r="I67" s="128"/>
      <c r="J67" s="128"/>
    </row>
    <row r="68" spans="1:10" ht="25.5">
      <c r="A68" s="120"/>
      <c r="B68" s="121" t="s">
        <v>244</v>
      </c>
      <c r="C68" s="125">
        <v>801</v>
      </c>
      <c r="D68" s="125">
        <v>5</v>
      </c>
      <c r="E68" s="125">
        <v>3</v>
      </c>
      <c r="F68" s="125">
        <v>6000500</v>
      </c>
      <c r="G68" s="125">
        <v>0</v>
      </c>
      <c r="H68" s="128"/>
      <c r="I68" s="128"/>
      <c r="J68" s="128"/>
    </row>
    <row r="69" spans="1:10" ht="38.25">
      <c r="A69" s="120"/>
      <c r="B69" s="121" t="s">
        <v>276</v>
      </c>
      <c r="C69" s="125">
        <v>801</v>
      </c>
      <c r="D69" s="125">
        <v>5</v>
      </c>
      <c r="E69" s="125">
        <v>3</v>
      </c>
      <c r="F69" s="125">
        <v>6000500</v>
      </c>
      <c r="G69" s="125">
        <v>244</v>
      </c>
      <c r="H69" s="128"/>
      <c r="I69" s="128"/>
      <c r="J69" s="128"/>
    </row>
    <row r="70" spans="1:10" ht="38.25">
      <c r="A70" s="120"/>
      <c r="B70" s="121" t="s">
        <v>273</v>
      </c>
      <c r="C70" s="125">
        <v>801</v>
      </c>
      <c r="D70" s="125">
        <v>5</v>
      </c>
      <c r="E70" s="125"/>
      <c r="F70" s="125">
        <v>10000</v>
      </c>
      <c r="G70" s="125"/>
      <c r="H70" s="128"/>
      <c r="I70" s="128"/>
      <c r="J70" s="128"/>
    </row>
    <row r="71" spans="1:10" ht="12.75">
      <c r="A71" s="120"/>
      <c r="B71" s="121" t="s">
        <v>26</v>
      </c>
      <c r="C71" s="125">
        <v>801</v>
      </c>
      <c r="D71" s="125">
        <v>7</v>
      </c>
      <c r="E71" s="125">
        <v>0</v>
      </c>
      <c r="F71" s="125">
        <v>0</v>
      </c>
      <c r="G71" s="125">
        <v>0</v>
      </c>
      <c r="H71" s="128"/>
      <c r="I71" s="128"/>
      <c r="J71" s="128"/>
    </row>
    <row r="72" spans="1:10" ht="38.25">
      <c r="A72" s="120"/>
      <c r="B72" s="121" t="s">
        <v>273</v>
      </c>
      <c r="C72" s="125">
        <v>801</v>
      </c>
      <c r="D72" s="125">
        <v>7</v>
      </c>
      <c r="E72" s="125"/>
      <c r="F72" s="125">
        <v>100000</v>
      </c>
      <c r="G72" s="125"/>
      <c r="H72" s="128"/>
      <c r="I72" s="128"/>
      <c r="J72" s="128"/>
    </row>
    <row r="73" spans="1:10" ht="38.25">
      <c r="A73" s="120"/>
      <c r="B73" s="121" t="s">
        <v>296</v>
      </c>
      <c r="C73" s="125">
        <v>801</v>
      </c>
      <c r="D73" s="125">
        <v>7</v>
      </c>
      <c r="E73" s="125">
        <v>7</v>
      </c>
      <c r="F73" s="125">
        <v>130000</v>
      </c>
      <c r="G73" s="125"/>
      <c r="H73" s="128"/>
      <c r="I73" s="128"/>
      <c r="J73" s="128"/>
    </row>
    <row r="74" spans="1:10" ht="63.75">
      <c r="A74" s="120"/>
      <c r="B74" s="121" t="s">
        <v>297</v>
      </c>
      <c r="C74" s="125">
        <v>801</v>
      </c>
      <c r="D74" s="125">
        <v>7</v>
      </c>
      <c r="E74" s="125">
        <v>7</v>
      </c>
      <c r="F74" s="125">
        <v>131000</v>
      </c>
      <c r="G74" s="125">
        <v>0</v>
      </c>
      <c r="H74" s="128"/>
      <c r="I74" s="128"/>
      <c r="J74" s="128"/>
    </row>
    <row r="75" spans="1:10" ht="38.25">
      <c r="A75" s="120"/>
      <c r="B75" s="121" t="s">
        <v>211</v>
      </c>
      <c r="C75" s="125">
        <v>801</v>
      </c>
      <c r="D75" s="125">
        <v>7</v>
      </c>
      <c r="E75" s="125">
        <v>7</v>
      </c>
      <c r="F75" s="125">
        <v>131000</v>
      </c>
      <c r="G75" s="125">
        <v>121</v>
      </c>
      <c r="H75" s="128"/>
      <c r="I75" s="128"/>
      <c r="J75" s="128"/>
    </row>
    <row r="76" spans="1:10" ht="38.25">
      <c r="A76" s="120"/>
      <c r="B76" s="121" t="s">
        <v>276</v>
      </c>
      <c r="C76" s="125">
        <v>801</v>
      </c>
      <c r="D76" s="125">
        <v>7</v>
      </c>
      <c r="E76" s="125">
        <v>7</v>
      </c>
      <c r="F76" s="125">
        <v>131000</v>
      </c>
      <c r="G76" s="125">
        <v>244</v>
      </c>
      <c r="H76" s="128"/>
      <c r="I76" s="128"/>
      <c r="J76" s="128"/>
    </row>
    <row r="77" spans="1:10" ht="12.75">
      <c r="A77" s="120"/>
      <c r="B77" s="121" t="s">
        <v>46</v>
      </c>
      <c r="C77" s="125">
        <v>801</v>
      </c>
      <c r="D77" s="125">
        <v>7</v>
      </c>
      <c r="E77" s="125">
        <v>7</v>
      </c>
      <c r="F77" s="125">
        <v>0</v>
      </c>
      <c r="G77" s="125">
        <v>0</v>
      </c>
      <c r="H77" s="128"/>
      <c r="I77" s="128"/>
      <c r="J77" s="128"/>
    </row>
    <row r="78" spans="1:10" ht="25.5">
      <c r="A78" s="120"/>
      <c r="B78" s="121" t="s">
        <v>233</v>
      </c>
      <c r="C78" s="125">
        <v>801</v>
      </c>
      <c r="D78" s="125">
        <v>7</v>
      </c>
      <c r="E78" s="125">
        <v>7</v>
      </c>
      <c r="F78" s="125">
        <v>4310000</v>
      </c>
      <c r="G78" s="125">
        <v>0</v>
      </c>
      <c r="H78" s="128"/>
      <c r="I78" s="128"/>
      <c r="J78" s="128"/>
    </row>
    <row r="79" spans="1:10" ht="25.5">
      <c r="A79" s="120"/>
      <c r="B79" s="121" t="s">
        <v>298</v>
      </c>
      <c r="C79" s="125">
        <v>801</v>
      </c>
      <c r="D79" s="125">
        <v>7</v>
      </c>
      <c r="E79" s="125">
        <v>7</v>
      </c>
      <c r="F79" s="125">
        <v>4319900</v>
      </c>
      <c r="G79" s="125">
        <v>0</v>
      </c>
      <c r="H79" s="128"/>
      <c r="I79" s="128"/>
      <c r="J79" s="128"/>
    </row>
    <row r="80" spans="1:10" ht="38.25">
      <c r="A80" s="120"/>
      <c r="B80" s="121" t="s">
        <v>211</v>
      </c>
      <c r="C80" s="125">
        <v>801</v>
      </c>
      <c r="D80" s="125">
        <v>7</v>
      </c>
      <c r="E80" s="125">
        <v>7</v>
      </c>
      <c r="F80" s="125">
        <v>4319900</v>
      </c>
      <c r="G80" s="125">
        <v>121</v>
      </c>
      <c r="H80" s="128"/>
      <c r="I80" s="128"/>
      <c r="J80" s="128"/>
    </row>
    <row r="81" spans="1:10" ht="38.25">
      <c r="A81" s="120"/>
      <c r="B81" s="121" t="s">
        <v>276</v>
      </c>
      <c r="C81" s="125">
        <v>801</v>
      </c>
      <c r="D81" s="125">
        <v>7</v>
      </c>
      <c r="E81" s="125">
        <v>7</v>
      </c>
      <c r="F81" s="125">
        <v>4319900</v>
      </c>
      <c r="G81" s="125">
        <v>244</v>
      </c>
      <c r="H81" s="128"/>
      <c r="I81" s="128"/>
      <c r="J81" s="128"/>
    </row>
    <row r="82" spans="1:10" ht="12.75">
      <c r="A82" s="120"/>
      <c r="B82" s="121" t="s">
        <v>200</v>
      </c>
      <c r="C82" s="125">
        <v>801</v>
      </c>
      <c r="D82" s="125">
        <v>8</v>
      </c>
      <c r="E82" s="125">
        <v>0</v>
      </c>
      <c r="F82" s="125">
        <v>0</v>
      </c>
      <c r="G82" s="125">
        <v>0</v>
      </c>
      <c r="H82" s="128"/>
      <c r="I82" s="128"/>
      <c r="J82" s="128"/>
    </row>
    <row r="83" spans="1:10" ht="12.75">
      <c r="A83" s="120"/>
      <c r="B83" s="121" t="s">
        <v>27</v>
      </c>
      <c r="C83" s="125">
        <v>801</v>
      </c>
      <c r="D83" s="125">
        <v>8</v>
      </c>
      <c r="E83" s="125">
        <v>1</v>
      </c>
      <c r="F83" s="125"/>
      <c r="G83" s="125"/>
      <c r="H83" s="128"/>
      <c r="I83" s="128"/>
      <c r="J83" s="128"/>
    </row>
    <row r="84" spans="1:10" ht="38.25">
      <c r="A84" s="120"/>
      <c r="B84" s="121" t="s">
        <v>273</v>
      </c>
      <c r="C84" s="125">
        <v>801</v>
      </c>
      <c r="D84" s="125">
        <v>8</v>
      </c>
      <c r="E84" s="125">
        <v>1</v>
      </c>
      <c r="F84" s="125">
        <v>100000</v>
      </c>
      <c r="G84" s="125"/>
      <c r="H84" s="128"/>
      <c r="I84" s="128"/>
      <c r="J84" s="128"/>
    </row>
    <row r="85" spans="1:10" ht="51">
      <c r="A85" s="120"/>
      <c r="B85" s="121" t="s">
        <v>299</v>
      </c>
      <c r="C85" s="125">
        <v>801</v>
      </c>
      <c r="D85" s="125">
        <v>8</v>
      </c>
      <c r="E85" s="125">
        <v>1</v>
      </c>
      <c r="F85" s="125">
        <v>130000</v>
      </c>
      <c r="G85" s="125">
        <v>0</v>
      </c>
      <c r="H85" s="128"/>
      <c r="I85" s="128"/>
      <c r="J85" s="128"/>
    </row>
    <row r="86" spans="1:10" ht="63.75">
      <c r="A86" s="120"/>
      <c r="B86" s="121" t="s">
        <v>300</v>
      </c>
      <c r="C86" s="125">
        <v>801</v>
      </c>
      <c r="D86" s="125">
        <v>8</v>
      </c>
      <c r="E86" s="125">
        <v>1</v>
      </c>
      <c r="F86" s="125">
        <v>132000</v>
      </c>
      <c r="G86" s="125">
        <v>0</v>
      </c>
      <c r="H86" s="128"/>
      <c r="I86" s="128"/>
      <c r="J86" s="128"/>
    </row>
    <row r="87" spans="1:10" ht="38.25">
      <c r="A87" s="120"/>
      <c r="B87" s="121" t="s">
        <v>276</v>
      </c>
      <c r="C87" s="125">
        <v>801</v>
      </c>
      <c r="D87" s="125">
        <v>8</v>
      </c>
      <c r="E87" s="125">
        <v>1</v>
      </c>
      <c r="F87" s="125">
        <v>132000</v>
      </c>
      <c r="G87" s="125">
        <v>244</v>
      </c>
      <c r="H87" s="128"/>
      <c r="I87" s="128"/>
      <c r="J87" s="128"/>
    </row>
    <row r="88" spans="1:10" ht="25.5">
      <c r="A88" s="120"/>
      <c r="B88" s="121" t="s">
        <v>301</v>
      </c>
      <c r="C88" s="125">
        <v>801</v>
      </c>
      <c r="D88" s="125">
        <v>8</v>
      </c>
      <c r="E88" s="125">
        <v>1</v>
      </c>
      <c r="F88" s="125">
        <v>4400000</v>
      </c>
      <c r="G88" s="125">
        <v>0</v>
      </c>
      <c r="H88" s="128"/>
      <c r="I88" s="128"/>
      <c r="J88" s="128"/>
    </row>
    <row r="89" spans="1:10" ht="25.5">
      <c r="A89" s="120"/>
      <c r="B89" s="121" t="s">
        <v>298</v>
      </c>
      <c r="C89" s="125">
        <v>801</v>
      </c>
      <c r="D89" s="125">
        <v>8</v>
      </c>
      <c r="E89" s="125">
        <v>1</v>
      </c>
      <c r="F89" s="125">
        <v>4409900</v>
      </c>
      <c r="G89" s="125">
        <v>0</v>
      </c>
      <c r="H89" s="128"/>
      <c r="I89" s="128"/>
      <c r="J89" s="128"/>
    </row>
    <row r="90" spans="1:10" ht="38.25">
      <c r="A90" s="120"/>
      <c r="B90" s="121" t="s">
        <v>211</v>
      </c>
      <c r="C90" s="125">
        <v>801</v>
      </c>
      <c r="D90" s="125">
        <v>8</v>
      </c>
      <c r="E90" s="125">
        <v>1</v>
      </c>
      <c r="F90" s="125">
        <v>4409900</v>
      </c>
      <c r="G90" s="125">
        <v>121</v>
      </c>
      <c r="H90" s="128"/>
      <c r="I90" s="128"/>
      <c r="J90" s="128"/>
    </row>
    <row r="91" spans="1:10" ht="38.25">
      <c r="A91" s="120"/>
      <c r="B91" s="121" t="s">
        <v>276</v>
      </c>
      <c r="C91" s="125">
        <v>801</v>
      </c>
      <c r="D91" s="125">
        <v>8</v>
      </c>
      <c r="E91" s="125">
        <v>1</v>
      </c>
      <c r="F91" s="125">
        <v>4409900</v>
      </c>
      <c r="G91" s="125">
        <v>244</v>
      </c>
      <c r="H91" s="128"/>
      <c r="I91" s="128"/>
      <c r="J91" s="128"/>
    </row>
    <row r="92" spans="1:10" ht="12.75">
      <c r="A92" s="120"/>
      <c r="B92" s="121" t="s">
        <v>194</v>
      </c>
      <c r="C92" s="125">
        <v>801</v>
      </c>
      <c r="D92" s="125">
        <v>8</v>
      </c>
      <c r="E92" s="125">
        <v>1</v>
      </c>
      <c r="F92" s="125">
        <v>4409900</v>
      </c>
      <c r="G92" s="125">
        <v>540</v>
      </c>
      <c r="H92" s="128"/>
      <c r="I92" s="128"/>
      <c r="J92" s="128"/>
    </row>
    <row r="93" spans="1:10" ht="25.5">
      <c r="A93" s="120"/>
      <c r="B93" s="121" t="s">
        <v>277</v>
      </c>
      <c r="C93" s="125">
        <v>801</v>
      </c>
      <c r="D93" s="125">
        <v>8</v>
      </c>
      <c r="E93" s="125">
        <v>1</v>
      </c>
      <c r="F93" s="125">
        <v>4409900</v>
      </c>
      <c r="G93" s="125">
        <v>851</v>
      </c>
      <c r="H93" s="128"/>
      <c r="I93" s="128"/>
      <c r="J93" s="128"/>
    </row>
    <row r="94" spans="1:10" ht="12.75">
      <c r="A94" s="120"/>
      <c r="B94" s="121" t="s">
        <v>278</v>
      </c>
      <c r="C94" s="125">
        <v>801</v>
      </c>
      <c r="D94" s="125">
        <v>8</v>
      </c>
      <c r="E94" s="125">
        <v>1</v>
      </c>
      <c r="F94" s="125">
        <v>4409900</v>
      </c>
      <c r="G94" s="125">
        <v>852</v>
      </c>
      <c r="H94" s="128"/>
      <c r="I94" s="128"/>
      <c r="J94" s="128"/>
    </row>
    <row r="95" spans="1:10" ht="12.75">
      <c r="A95" s="120"/>
      <c r="B95" s="121" t="s">
        <v>302</v>
      </c>
      <c r="C95" s="125">
        <v>801</v>
      </c>
      <c r="D95" s="125">
        <v>8</v>
      </c>
      <c r="E95" s="125">
        <v>1</v>
      </c>
      <c r="F95" s="125">
        <v>4420000</v>
      </c>
      <c r="G95" s="125">
        <v>0</v>
      </c>
      <c r="H95" s="128"/>
      <c r="I95" s="128"/>
      <c r="J95" s="128"/>
    </row>
    <row r="96" spans="1:10" ht="25.5">
      <c r="A96" s="120"/>
      <c r="B96" s="121" t="s">
        <v>47</v>
      </c>
      <c r="C96" s="125">
        <v>801</v>
      </c>
      <c r="D96" s="125">
        <v>8</v>
      </c>
      <c r="E96" s="125">
        <v>1</v>
      </c>
      <c r="F96" s="125">
        <v>4429900</v>
      </c>
      <c r="G96" s="125">
        <v>0</v>
      </c>
      <c r="H96" s="128"/>
      <c r="I96" s="128"/>
      <c r="J96" s="128"/>
    </row>
    <row r="97" spans="1:10" ht="38.25">
      <c r="A97" s="120"/>
      <c r="B97" s="121" t="s">
        <v>276</v>
      </c>
      <c r="C97" s="125">
        <v>801</v>
      </c>
      <c r="D97" s="125">
        <v>8</v>
      </c>
      <c r="E97" s="125">
        <v>1</v>
      </c>
      <c r="F97" s="125">
        <v>4429900</v>
      </c>
      <c r="G97" s="125">
        <v>244</v>
      </c>
      <c r="H97" s="128"/>
      <c r="I97" s="128"/>
      <c r="J97" s="128"/>
    </row>
    <row r="98" spans="1:10" ht="25.5">
      <c r="A98" s="120"/>
      <c r="B98" s="121" t="s">
        <v>277</v>
      </c>
      <c r="C98" s="125">
        <v>801</v>
      </c>
      <c r="D98" s="125">
        <v>8</v>
      </c>
      <c r="E98" s="125">
        <v>1</v>
      </c>
      <c r="F98" s="125">
        <v>4429900</v>
      </c>
      <c r="G98" s="125">
        <v>851</v>
      </c>
      <c r="H98" s="128"/>
      <c r="I98" s="128"/>
      <c r="J98" s="128"/>
    </row>
    <row r="99" spans="1:10" ht="12.75">
      <c r="A99" s="120"/>
      <c r="B99" s="121" t="s">
        <v>278</v>
      </c>
      <c r="C99" s="125">
        <v>801</v>
      </c>
      <c r="D99" s="125">
        <v>8</v>
      </c>
      <c r="E99" s="125">
        <v>1</v>
      </c>
      <c r="F99" s="125">
        <v>4429900</v>
      </c>
      <c r="G99" s="125">
        <v>852</v>
      </c>
      <c r="H99" s="128"/>
      <c r="I99" s="128"/>
      <c r="J99" s="128"/>
    </row>
    <row r="100" spans="1:10" ht="12.75">
      <c r="A100" s="120"/>
      <c r="B100" s="121" t="s">
        <v>303</v>
      </c>
      <c r="C100" s="125">
        <v>801</v>
      </c>
      <c r="D100" s="125">
        <v>11</v>
      </c>
      <c r="E100" s="125">
        <v>0</v>
      </c>
      <c r="F100" s="125">
        <v>0</v>
      </c>
      <c r="G100" s="125">
        <v>0</v>
      </c>
      <c r="H100" s="128"/>
      <c r="I100" s="128"/>
      <c r="J100" s="128"/>
    </row>
    <row r="101" spans="1:10" ht="25.5">
      <c r="A101" s="120"/>
      <c r="B101" s="121" t="s">
        <v>201</v>
      </c>
      <c r="C101" s="125">
        <v>801</v>
      </c>
      <c r="D101" s="125">
        <v>11</v>
      </c>
      <c r="E101" s="125">
        <v>5</v>
      </c>
      <c r="F101" s="125">
        <v>0</v>
      </c>
      <c r="G101" s="125">
        <v>0</v>
      </c>
      <c r="H101" s="128"/>
      <c r="I101" s="128"/>
      <c r="J101" s="128"/>
    </row>
    <row r="102" spans="1:10" ht="38.25">
      <c r="A102" s="120"/>
      <c r="B102" s="121" t="s">
        <v>273</v>
      </c>
      <c r="C102" s="125">
        <v>801</v>
      </c>
      <c r="D102" s="125">
        <v>11</v>
      </c>
      <c r="E102" s="125">
        <v>5</v>
      </c>
      <c r="F102" s="125">
        <v>100000</v>
      </c>
      <c r="G102" s="125"/>
      <c r="H102" s="128"/>
      <c r="I102" s="128"/>
      <c r="J102" s="128"/>
    </row>
    <row r="103" spans="1:10" ht="51">
      <c r="A103" s="120"/>
      <c r="B103" s="121" t="s">
        <v>299</v>
      </c>
      <c r="C103" s="125">
        <v>801</v>
      </c>
      <c r="D103" s="125">
        <v>11</v>
      </c>
      <c r="E103" s="125">
        <v>5</v>
      </c>
      <c r="F103" s="125">
        <v>130000</v>
      </c>
      <c r="G103" s="125"/>
      <c r="H103" s="128"/>
      <c r="I103" s="128"/>
      <c r="J103" s="128"/>
    </row>
    <row r="104" spans="1:10" ht="51">
      <c r="A104" s="120"/>
      <c r="B104" s="121" t="s">
        <v>305</v>
      </c>
      <c r="C104" s="125">
        <v>801</v>
      </c>
      <c r="D104" s="125">
        <v>11</v>
      </c>
      <c r="E104" s="125">
        <v>5</v>
      </c>
      <c r="F104" s="125">
        <v>133000</v>
      </c>
      <c r="G104" s="125">
        <v>0</v>
      </c>
      <c r="H104" s="128"/>
      <c r="I104" s="128"/>
      <c r="J104" s="128"/>
    </row>
    <row r="105" spans="1:10" ht="38.25">
      <c r="A105" s="120"/>
      <c r="B105" s="121" t="s">
        <v>211</v>
      </c>
      <c r="C105" s="125">
        <v>801</v>
      </c>
      <c r="D105" s="125">
        <v>11</v>
      </c>
      <c r="E105" s="125">
        <v>5</v>
      </c>
      <c r="F105" s="125">
        <v>133000</v>
      </c>
      <c r="G105" s="125">
        <v>121</v>
      </c>
      <c r="H105" s="128"/>
      <c r="I105" s="128"/>
      <c r="J105" s="128"/>
    </row>
    <row r="106" spans="1:10" ht="38.25">
      <c r="A106" s="120"/>
      <c r="B106" s="121" t="s">
        <v>276</v>
      </c>
      <c r="C106" s="125">
        <v>801</v>
      </c>
      <c r="D106" s="125">
        <v>11</v>
      </c>
      <c r="E106" s="125">
        <v>5</v>
      </c>
      <c r="F106" s="125">
        <v>133000</v>
      </c>
      <c r="G106" s="125">
        <v>244</v>
      </c>
      <c r="H106" s="128"/>
      <c r="I106" s="128"/>
      <c r="J106" s="128"/>
    </row>
    <row r="107" spans="1:10" ht="63.75">
      <c r="A107" s="120"/>
      <c r="B107" s="121" t="s">
        <v>243</v>
      </c>
      <c r="C107" s="125">
        <v>801</v>
      </c>
      <c r="D107" s="125">
        <v>11</v>
      </c>
      <c r="E107" s="125">
        <v>5</v>
      </c>
      <c r="F107" s="125">
        <v>4520000</v>
      </c>
      <c r="G107" s="125">
        <v>0</v>
      </c>
      <c r="H107" s="128"/>
      <c r="I107" s="128"/>
      <c r="J107" s="128"/>
    </row>
    <row r="108" spans="1:10" ht="25.5">
      <c r="A108" s="120"/>
      <c r="B108" s="121" t="s">
        <v>298</v>
      </c>
      <c r="C108" s="125">
        <v>801</v>
      </c>
      <c r="D108" s="125">
        <v>11</v>
      </c>
      <c r="E108" s="125">
        <v>5</v>
      </c>
      <c r="F108" s="125">
        <v>4529900</v>
      </c>
      <c r="G108" s="125">
        <v>0</v>
      </c>
      <c r="H108" s="128"/>
      <c r="I108" s="128"/>
      <c r="J108" s="128"/>
    </row>
    <row r="109" spans="1:10" ht="38.25">
      <c r="A109" s="120"/>
      <c r="B109" s="121" t="s">
        <v>211</v>
      </c>
      <c r="C109" s="125">
        <v>801</v>
      </c>
      <c r="D109" s="125">
        <v>11</v>
      </c>
      <c r="E109" s="125">
        <v>5</v>
      </c>
      <c r="F109" s="125">
        <v>4529900</v>
      </c>
      <c r="G109" s="125">
        <v>121</v>
      </c>
      <c r="H109" s="128"/>
      <c r="I109" s="128"/>
      <c r="J109" s="128"/>
    </row>
    <row r="110" spans="1:10" ht="38.25">
      <c r="A110" s="120"/>
      <c r="B110" s="121" t="s">
        <v>276</v>
      </c>
      <c r="C110" s="125">
        <v>801</v>
      </c>
      <c r="D110" s="125">
        <v>11</v>
      </c>
      <c r="E110" s="125">
        <v>5</v>
      </c>
      <c r="F110" s="125">
        <v>4529900</v>
      </c>
      <c r="G110" s="125">
        <v>244</v>
      </c>
      <c r="H110" s="128"/>
      <c r="I110" s="128"/>
      <c r="J110" s="128"/>
    </row>
    <row r="111" spans="1:10" ht="12.75">
      <c r="A111" s="120"/>
      <c r="B111" s="121" t="s">
        <v>306</v>
      </c>
      <c r="C111" s="125">
        <v>999</v>
      </c>
      <c r="D111" s="125">
        <v>99</v>
      </c>
      <c r="E111" s="125">
        <v>99</v>
      </c>
      <c r="F111" s="125">
        <v>9990000</v>
      </c>
      <c r="G111" s="125">
        <v>999</v>
      </c>
      <c r="H111" s="128"/>
      <c r="I111" s="128"/>
      <c r="J111" s="128"/>
    </row>
    <row r="112" spans="1:10" ht="12.75">
      <c r="A112" s="120"/>
      <c r="B112" s="121" t="s">
        <v>28</v>
      </c>
      <c r="C112" s="125"/>
      <c r="D112" s="125"/>
      <c r="E112" s="125"/>
      <c r="F112" s="125"/>
      <c r="G112" s="125"/>
      <c r="H112" s="128"/>
      <c r="I112" s="128"/>
      <c r="J112" s="128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71" t="s">
        <v>333</v>
      </c>
      <c r="I1" s="271"/>
      <c r="J1" s="271"/>
      <c r="K1" s="34"/>
    </row>
    <row r="2" spans="1:10" s="1" customFormat="1" ht="64.5" customHeight="1">
      <c r="A2" s="280" t="s">
        <v>332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s="1" customFormat="1" ht="15.75">
      <c r="A3" s="89"/>
      <c r="B3" s="89"/>
      <c r="C3" s="89"/>
      <c r="D3" s="89"/>
      <c r="E3" s="89"/>
      <c r="F3" s="89"/>
      <c r="G3" s="74"/>
      <c r="H3" s="89"/>
      <c r="I3" s="89"/>
      <c r="J3" s="74" t="s">
        <v>7</v>
      </c>
    </row>
    <row r="4" spans="1:10" s="9" customFormat="1" ht="15.75">
      <c r="A4" s="281" t="s">
        <v>12</v>
      </c>
      <c r="B4" s="281" t="s">
        <v>13</v>
      </c>
      <c r="C4" s="281" t="s">
        <v>8</v>
      </c>
      <c r="D4" s="281" t="s">
        <v>9</v>
      </c>
      <c r="E4" s="281" t="s">
        <v>10</v>
      </c>
      <c r="F4" s="281" t="s">
        <v>11</v>
      </c>
      <c r="G4" s="291" t="s">
        <v>202</v>
      </c>
      <c r="H4" s="291"/>
      <c r="I4" s="291"/>
      <c r="J4" s="66" t="s">
        <v>252</v>
      </c>
    </row>
    <row r="5" spans="1:10" s="9" customFormat="1" ht="38.25">
      <c r="A5" s="282"/>
      <c r="B5" s="282"/>
      <c r="C5" s="282"/>
      <c r="D5" s="282"/>
      <c r="E5" s="282"/>
      <c r="F5" s="282"/>
      <c r="G5" s="66" t="s">
        <v>92</v>
      </c>
      <c r="H5" s="66" t="s">
        <v>55</v>
      </c>
      <c r="I5" s="66" t="s">
        <v>93</v>
      </c>
      <c r="J5" s="21" t="s">
        <v>0</v>
      </c>
    </row>
    <row r="6" spans="1:10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75">
        <v>8</v>
      </c>
      <c r="H6" s="66">
        <v>7</v>
      </c>
      <c r="I6" s="66"/>
      <c r="J6" s="75">
        <v>8</v>
      </c>
    </row>
    <row r="7" spans="1:10" s="9" customFormat="1" ht="17.25" customHeight="1">
      <c r="A7" s="85" t="s">
        <v>331</v>
      </c>
      <c r="B7" s="68" t="s">
        <v>80</v>
      </c>
      <c r="C7" s="68" t="s">
        <v>16</v>
      </c>
      <c r="D7" s="68" t="s">
        <v>16</v>
      </c>
      <c r="E7" s="68" t="s">
        <v>42</v>
      </c>
      <c r="F7" s="68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5" t="s">
        <v>207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7" t="s">
        <v>198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3" t="s">
        <v>209</v>
      </c>
      <c r="B10" s="45" t="s">
        <v>80</v>
      </c>
      <c r="C10" s="70" t="s">
        <v>15</v>
      </c>
      <c r="D10" s="70" t="s">
        <v>17</v>
      </c>
      <c r="E10" s="70" t="s">
        <v>208</v>
      </c>
      <c r="F10" s="70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3" t="s">
        <v>210</v>
      </c>
      <c r="B11" s="45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3" t="s">
        <v>211</v>
      </c>
      <c r="B12" s="45" t="s">
        <v>80</v>
      </c>
      <c r="C12" s="70" t="s">
        <v>15</v>
      </c>
      <c r="D12" s="70" t="s">
        <v>17</v>
      </c>
      <c r="E12" s="70" t="s">
        <v>60</v>
      </c>
      <c r="F12" s="70" t="s">
        <v>131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270</v>
      </c>
      <c r="B13" s="134" t="s">
        <v>80</v>
      </c>
      <c r="C13" s="134" t="s">
        <v>15</v>
      </c>
      <c r="D13" s="134" t="s">
        <v>17</v>
      </c>
      <c r="E13" s="141" t="s">
        <v>309</v>
      </c>
      <c r="F13" s="141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5" t="s">
        <v>271</v>
      </c>
      <c r="B14" s="134" t="s">
        <v>80</v>
      </c>
      <c r="C14" s="134" t="s">
        <v>15</v>
      </c>
      <c r="D14" s="134" t="s">
        <v>17</v>
      </c>
      <c r="E14" s="141" t="s">
        <v>309</v>
      </c>
      <c r="F14" s="141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272</v>
      </c>
      <c r="B15" s="134" t="s">
        <v>80</v>
      </c>
      <c r="C15" s="134" t="s">
        <v>15</v>
      </c>
      <c r="D15" s="134" t="s">
        <v>17</v>
      </c>
      <c r="E15" s="141" t="s">
        <v>309</v>
      </c>
      <c r="F15" s="141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6" t="s">
        <v>211</v>
      </c>
      <c r="B16" s="134" t="s">
        <v>80</v>
      </c>
      <c r="C16" s="134" t="s">
        <v>15</v>
      </c>
      <c r="D16" s="134" t="s">
        <v>17</v>
      </c>
      <c r="E16" s="141" t="s">
        <v>309</v>
      </c>
      <c r="F16" s="141" t="s">
        <v>131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2" t="s">
        <v>313</v>
      </c>
      <c r="B17" s="143" t="s">
        <v>80</v>
      </c>
      <c r="C17" s="143" t="s">
        <v>15</v>
      </c>
      <c r="D17" s="143" t="s">
        <v>19</v>
      </c>
      <c r="E17" s="144" t="s">
        <v>307</v>
      </c>
      <c r="F17" s="144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8" t="s">
        <v>328</v>
      </c>
      <c r="B18" s="134" t="s">
        <v>80</v>
      </c>
      <c r="C18" s="134" t="s">
        <v>15</v>
      </c>
      <c r="D18" s="134" t="s">
        <v>19</v>
      </c>
      <c r="E18" s="141" t="s">
        <v>308</v>
      </c>
      <c r="F18" s="141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8" t="s">
        <v>328</v>
      </c>
      <c r="B19" s="134" t="s">
        <v>80</v>
      </c>
      <c r="C19" s="134" t="s">
        <v>15</v>
      </c>
      <c r="D19" s="134" t="s">
        <v>19</v>
      </c>
      <c r="E19" s="141" t="s">
        <v>308</v>
      </c>
      <c r="F19" s="141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39" t="s">
        <v>211</v>
      </c>
      <c r="B20" s="134" t="s">
        <v>80</v>
      </c>
      <c r="C20" s="134" t="s">
        <v>15</v>
      </c>
      <c r="D20" s="134" t="s">
        <v>19</v>
      </c>
      <c r="E20" s="141" t="s">
        <v>308</v>
      </c>
      <c r="F20" s="141" t="s">
        <v>131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3" t="s">
        <v>275</v>
      </c>
      <c r="B21" s="134" t="s">
        <v>80</v>
      </c>
      <c r="C21" s="134" t="s">
        <v>15</v>
      </c>
      <c r="D21" s="134" t="s">
        <v>19</v>
      </c>
      <c r="E21" s="141" t="s">
        <v>308</v>
      </c>
      <c r="F21" s="141" t="s">
        <v>141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3" t="s">
        <v>276</v>
      </c>
      <c r="B22" s="134" t="s">
        <v>80</v>
      </c>
      <c r="C22" s="134" t="s">
        <v>15</v>
      </c>
      <c r="D22" s="134" t="s">
        <v>19</v>
      </c>
      <c r="E22" s="141" t="s">
        <v>308</v>
      </c>
      <c r="F22" s="141" t="s">
        <v>132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3" t="s">
        <v>277</v>
      </c>
      <c r="B23" s="134" t="s">
        <v>80</v>
      </c>
      <c r="C23" s="134" t="s">
        <v>15</v>
      </c>
      <c r="D23" s="134" t="s">
        <v>19</v>
      </c>
      <c r="E23" s="141" t="s">
        <v>312</v>
      </c>
      <c r="F23" s="141" t="s">
        <v>140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3" t="s">
        <v>278</v>
      </c>
      <c r="B24" s="134" t="s">
        <v>80</v>
      </c>
      <c r="C24" s="134" t="s">
        <v>15</v>
      </c>
      <c r="D24" s="134" t="s">
        <v>19</v>
      </c>
      <c r="E24" s="141" t="s">
        <v>312</v>
      </c>
      <c r="F24" s="141" t="s">
        <v>139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3"/>
      <c r="B25" s="45"/>
      <c r="C25" s="70"/>
      <c r="D25" s="70"/>
      <c r="E25" s="70"/>
      <c r="F25" s="70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7" t="s">
        <v>216</v>
      </c>
      <c r="B26" s="68" t="s">
        <v>80</v>
      </c>
      <c r="C26" s="94" t="s">
        <v>15</v>
      </c>
      <c r="D26" s="94" t="s">
        <v>19</v>
      </c>
      <c r="E26" s="94" t="s">
        <v>42</v>
      </c>
      <c r="F26" s="94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3" t="s">
        <v>215</v>
      </c>
      <c r="B27" s="45" t="s">
        <v>80</v>
      </c>
      <c r="C27" s="70" t="s">
        <v>15</v>
      </c>
      <c r="D27" s="70" t="s">
        <v>19</v>
      </c>
      <c r="E27" s="70" t="s">
        <v>208</v>
      </c>
      <c r="F27" s="70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3" t="s">
        <v>214</v>
      </c>
      <c r="B28" s="45" t="s">
        <v>80</v>
      </c>
      <c r="C28" s="70" t="s">
        <v>15</v>
      </c>
      <c r="D28" s="70" t="s">
        <v>19</v>
      </c>
      <c r="E28" s="70" t="s">
        <v>60</v>
      </c>
      <c r="F28" s="70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3" t="s">
        <v>211</v>
      </c>
      <c r="B29" s="45" t="s">
        <v>80</v>
      </c>
      <c r="C29" s="70" t="s">
        <v>15</v>
      </c>
      <c r="D29" s="70" t="s">
        <v>19</v>
      </c>
      <c r="E29" s="70" t="s">
        <v>60</v>
      </c>
      <c r="F29" s="70" t="s">
        <v>131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3" t="s">
        <v>41</v>
      </c>
      <c r="B30" s="68" t="s">
        <v>80</v>
      </c>
      <c r="C30" s="94" t="s">
        <v>15</v>
      </c>
      <c r="D30" s="94" t="s">
        <v>19</v>
      </c>
      <c r="E30" s="94" t="s">
        <v>58</v>
      </c>
      <c r="F30" s="94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3" t="s">
        <v>111</v>
      </c>
      <c r="B31" s="45" t="s">
        <v>80</v>
      </c>
      <c r="C31" s="70" t="s">
        <v>15</v>
      </c>
      <c r="D31" s="70" t="s">
        <v>19</v>
      </c>
      <c r="E31" s="70" t="s">
        <v>58</v>
      </c>
      <c r="F31" s="70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3" t="s">
        <v>211</v>
      </c>
      <c r="B32" s="45" t="s">
        <v>80</v>
      </c>
      <c r="C32" s="70" t="s">
        <v>15</v>
      </c>
      <c r="D32" s="70" t="s">
        <v>19</v>
      </c>
      <c r="E32" s="70" t="s">
        <v>58</v>
      </c>
      <c r="F32" s="70" t="s">
        <v>131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3" t="s">
        <v>143</v>
      </c>
      <c r="B33" s="45" t="s">
        <v>80</v>
      </c>
      <c r="C33" s="70" t="s">
        <v>15</v>
      </c>
      <c r="D33" s="70" t="s">
        <v>19</v>
      </c>
      <c r="E33" s="70" t="s">
        <v>58</v>
      </c>
      <c r="F33" s="70" t="s">
        <v>141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3" t="s">
        <v>212</v>
      </c>
      <c r="B34" s="45" t="s">
        <v>80</v>
      </c>
      <c r="C34" s="70" t="s">
        <v>15</v>
      </c>
      <c r="D34" s="70" t="s">
        <v>19</v>
      </c>
      <c r="E34" s="70" t="s">
        <v>58</v>
      </c>
      <c r="F34" s="70" t="s">
        <v>132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3" t="s">
        <v>144</v>
      </c>
      <c r="B35" s="45" t="s">
        <v>80</v>
      </c>
      <c r="C35" s="70" t="s">
        <v>15</v>
      </c>
      <c r="D35" s="70" t="s">
        <v>19</v>
      </c>
      <c r="E35" s="70" t="s">
        <v>58</v>
      </c>
      <c r="F35" s="70" t="s">
        <v>140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3" t="s">
        <v>213</v>
      </c>
      <c r="B36" s="45" t="s">
        <v>80</v>
      </c>
      <c r="C36" s="70" t="s">
        <v>15</v>
      </c>
      <c r="D36" s="70" t="s">
        <v>19</v>
      </c>
      <c r="E36" s="70" t="s">
        <v>58</v>
      </c>
      <c r="F36" s="70" t="s">
        <v>139</v>
      </c>
      <c r="G36" s="61">
        <f>G37</f>
        <v>360.89</v>
      </c>
      <c r="H36" s="25">
        <f t="shared" si="0"/>
        <v>50.920000000000016</v>
      </c>
      <c r="I36" s="95">
        <f>I37</f>
        <v>411.81</v>
      </c>
      <c r="J36" s="95">
        <f>J37</f>
        <v>436.51</v>
      </c>
    </row>
    <row r="37" spans="1:10" ht="12.75" hidden="1">
      <c r="A37" s="73" t="s">
        <v>133</v>
      </c>
      <c r="B37" s="45" t="s">
        <v>80</v>
      </c>
      <c r="C37" s="70" t="s">
        <v>15</v>
      </c>
      <c r="D37" s="70" t="s">
        <v>17</v>
      </c>
      <c r="E37" s="70" t="s">
        <v>60</v>
      </c>
      <c r="F37" s="70" t="s">
        <v>131</v>
      </c>
      <c r="G37" s="25">
        <v>360.89</v>
      </c>
      <c r="H37" s="25">
        <f t="shared" si="0"/>
        <v>50.920000000000016</v>
      </c>
      <c r="I37" s="71">
        <v>411.81</v>
      </c>
      <c r="J37" s="25">
        <v>436.51</v>
      </c>
    </row>
    <row r="38" spans="1:10" ht="25.5">
      <c r="A38" s="73" t="s">
        <v>213</v>
      </c>
      <c r="B38" s="45" t="s">
        <v>80</v>
      </c>
      <c r="C38" s="70" t="s">
        <v>15</v>
      </c>
      <c r="D38" s="70" t="s">
        <v>19</v>
      </c>
      <c r="E38" s="70" t="s">
        <v>58</v>
      </c>
      <c r="F38" s="70" t="s">
        <v>139</v>
      </c>
      <c r="G38" s="25">
        <v>14.64</v>
      </c>
      <c r="H38" s="25">
        <f t="shared" si="0"/>
        <v>-14.64</v>
      </c>
      <c r="I38" s="71">
        <v>0</v>
      </c>
      <c r="J38" s="25">
        <v>0</v>
      </c>
    </row>
    <row r="39" spans="1:10" ht="12.75">
      <c r="A39" s="14" t="s">
        <v>270</v>
      </c>
      <c r="B39" s="143" t="s">
        <v>80</v>
      </c>
      <c r="C39" s="97" t="s">
        <v>15</v>
      </c>
      <c r="D39" s="97" t="s">
        <v>16</v>
      </c>
      <c r="E39" s="97" t="s">
        <v>42</v>
      </c>
      <c r="F39" s="94" t="s">
        <v>43</v>
      </c>
      <c r="G39" s="25">
        <f>G40</f>
        <v>0</v>
      </c>
      <c r="H39" s="25">
        <f t="shared" si="0"/>
        <v>15</v>
      </c>
      <c r="I39" s="71">
        <f aca="true" t="shared" si="3" ref="I39:J41">I40</f>
        <v>15</v>
      </c>
      <c r="J39" s="71">
        <f t="shared" si="3"/>
        <v>15</v>
      </c>
    </row>
    <row r="40" spans="1:10" ht="25.5">
      <c r="A40" s="145" t="s">
        <v>271</v>
      </c>
      <c r="B40" s="134" t="s">
        <v>80</v>
      </c>
      <c r="C40" s="140" t="s">
        <v>15</v>
      </c>
      <c r="D40" s="140" t="s">
        <v>125</v>
      </c>
      <c r="E40" s="140" t="s">
        <v>280</v>
      </c>
      <c r="F40" s="70" t="s">
        <v>43</v>
      </c>
      <c r="G40" s="25">
        <f>G41</f>
        <v>0</v>
      </c>
      <c r="H40" s="25">
        <f t="shared" si="0"/>
        <v>15</v>
      </c>
      <c r="I40" s="71">
        <f t="shared" si="3"/>
        <v>15</v>
      </c>
      <c r="J40" s="71">
        <f t="shared" si="3"/>
        <v>15</v>
      </c>
    </row>
    <row r="41" spans="1:10" ht="25.5">
      <c r="A41" s="146" t="s">
        <v>45</v>
      </c>
      <c r="B41" s="134" t="s">
        <v>80</v>
      </c>
      <c r="C41" s="140" t="s">
        <v>15</v>
      </c>
      <c r="D41" s="140" t="s">
        <v>125</v>
      </c>
      <c r="E41" s="140" t="s">
        <v>280</v>
      </c>
      <c r="F41" s="70" t="s">
        <v>43</v>
      </c>
      <c r="G41" s="25">
        <f>G42</f>
        <v>0</v>
      </c>
      <c r="H41" s="25">
        <f t="shared" si="0"/>
        <v>15</v>
      </c>
      <c r="I41" s="71">
        <f t="shared" si="3"/>
        <v>15</v>
      </c>
      <c r="J41" s="71">
        <f t="shared" si="3"/>
        <v>15</v>
      </c>
    </row>
    <row r="42" spans="1:10" ht="12.75">
      <c r="A42" s="73" t="s">
        <v>217</v>
      </c>
      <c r="B42" s="134" t="s">
        <v>80</v>
      </c>
      <c r="C42" s="140" t="s">
        <v>15</v>
      </c>
      <c r="D42" s="140" t="s">
        <v>125</v>
      </c>
      <c r="E42" s="140" t="s">
        <v>280</v>
      </c>
      <c r="F42" s="70" t="s">
        <v>142</v>
      </c>
      <c r="G42" s="25">
        <v>0</v>
      </c>
      <c r="H42" s="25">
        <f t="shared" si="0"/>
        <v>15</v>
      </c>
      <c r="I42" s="71">
        <v>15</v>
      </c>
      <c r="J42" s="71">
        <v>15</v>
      </c>
    </row>
    <row r="43" spans="1:10" ht="12.75">
      <c r="A43" s="83" t="s">
        <v>219</v>
      </c>
      <c r="B43" s="68" t="s">
        <v>80</v>
      </c>
      <c r="C43" s="94" t="s">
        <v>15</v>
      </c>
      <c r="D43" s="94" t="s">
        <v>125</v>
      </c>
      <c r="E43" s="94" t="s">
        <v>42</v>
      </c>
      <c r="F43" s="94" t="s">
        <v>43</v>
      </c>
      <c r="G43" s="61">
        <f>G44</f>
        <v>15</v>
      </c>
      <c r="H43" s="61">
        <f t="shared" si="0"/>
        <v>-15</v>
      </c>
      <c r="I43" s="95">
        <f aca="true" t="shared" si="4" ref="I43:J45">I44</f>
        <v>0</v>
      </c>
      <c r="J43" s="95">
        <f t="shared" si="4"/>
        <v>0</v>
      </c>
    </row>
    <row r="44" spans="1:10" ht="12.75">
      <c r="A44" s="73" t="s">
        <v>102</v>
      </c>
      <c r="B44" s="45" t="s">
        <v>80</v>
      </c>
      <c r="C44" s="70" t="s">
        <v>15</v>
      </c>
      <c r="D44" s="70" t="s">
        <v>125</v>
      </c>
      <c r="E44" s="70" t="s">
        <v>218</v>
      </c>
      <c r="F44" s="70" t="s">
        <v>43</v>
      </c>
      <c r="G44" s="25">
        <f>G45</f>
        <v>15</v>
      </c>
      <c r="H44" s="25">
        <f t="shared" si="0"/>
        <v>-15</v>
      </c>
      <c r="I44" s="71">
        <f t="shared" si="4"/>
        <v>0</v>
      </c>
      <c r="J44" s="71">
        <f t="shared" si="4"/>
        <v>0</v>
      </c>
    </row>
    <row r="45" spans="1:10" ht="25.5">
      <c r="A45" s="73" t="s">
        <v>45</v>
      </c>
      <c r="B45" s="45" t="s">
        <v>80</v>
      </c>
      <c r="C45" s="70" t="s">
        <v>15</v>
      </c>
      <c r="D45" s="70" t="s">
        <v>125</v>
      </c>
      <c r="E45" s="70" t="s">
        <v>101</v>
      </c>
      <c r="F45" s="70" t="s">
        <v>43</v>
      </c>
      <c r="G45" s="25">
        <f>G46</f>
        <v>15</v>
      </c>
      <c r="H45" s="25">
        <f t="shared" si="0"/>
        <v>-15</v>
      </c>
      <c r="I45" s="71">
        <f t="shared" si="4"/>
        <v>0</v>
      </c>
      <c r="J45" s="25">
        <f t="shared" si="4"/>
        <v>0</v>
      </c>
    </row>
    <row r="46" spans="1:10" ht="12.75">
      <c r="A46" s="73" t="s">
        <v>217</v>
      </c>
      <c r="B46" s="45" t="s">
        <v>80</v>
      </c>
      <c r="C46" s="70" t="s">
        <v>15</v>
      </c>
      <c r="D46" s="70" t="s">
        <v>125</v>
      </c>
      <c r="E46" s="70" t="s">
        <v>101</v>
      </c>
      <c r="F46" s="70" t="s">
        <v>142</v>
      </c>
      <c r="G46" s="25">
        <v>15</v>
      </c>
      <c r="H46" s="25">
        <f t="shared" si="0"/>
        <v>-15</v>
      </c>
      <c r="I46" s="71">
        <v>0</v>
      </c>
      <c r="J46" s="25">
        <v>0</v>
      </c>
    </row>
    <row r="47" spans="1:10" ht="12.75">
      <c r="A47" s="14" t="s">
        <v>270</v>
      </c>
      <c r="B47" s="143" t="s">
        <v>80</v>
      </c>
      <c r="C47" s="97" t="s">
        <v>17</v>
      </c>
      <c r="D47" s="97" t="s">
        <v>16</v>
      </c>
      <c r="E47" s="97" t="s">
        <v>315</v>
      </c>
      <c r="F47" s="97" t="s">
        <v>43</v>
      </c>
      <c r="G47" s="61">
        <f>G48</f>
        <v>0</v>
      </c>
      <c r="H47" s="61">
        <f t="shared" si="0"/>
        <v>60.6</v>
      </c>
      <c r="I47" s="95">
        <f>I48</f>
        <v>60.6</v>
      </c>
      <c r="J47" s="95">
        <f>J48</f>
        <v>60.6</v>
      </c>
    </row>
    <row r="48" spans="1:10" ht="12.75">
      <c r="A48" s="147" t="s">
        <v>57</v>
      </c>
      <c r="B48" s="134" t="s">
        <v>80</v>
      </c>
      <c r="C48" s="140" t="s">
        <v>17</v>
      </c>
      <c r="D48" s="140" t="s">
        <v>18</v>
      </c>
      <c r="E48" s="140" t="s">
        <v>258</v>
      </c>
      <c r="F48" s="140" t="s">
        <v>43</v>
      </c>
      <c r="G48" s="25">
        <f>G49</f>
        <v>0</v>
      </c>
      <c r="H48" s="25">
        <f t="shared" si="0"/>
        <v>60.6</v>
      </c>
      <c r="I48" s="71">
        <f>I49</f>
        <v>60.6</v>
      </c>
      <c r="J48" s="71">
        <f>J49</f>
        <v>60.6</v>
      </c>
    </row>
    <row r="49" spans="1:10" ht="38.25">
      <c r="A49" s="146" t="s">
        <v>61</v>
      </c>
      <c r="B49" s="134" t="s">
        <v>80</v>
      </c>
      <c r="C49" s="140" t="s">
        <v>17</v>
      </c>
      <c r="D49" s="140" t="s">
        <v>18</v>
      </c>
      <c r="E49" s="140" t="s">
        <v>314</v>
      </c>
      <c r="F49" s="140" t="s">
        <v>43</v>
      </c>
      <c r="G49" s="25">
        <f>G50+G51</f>
        <v>0</v>
      </c>
      <c r="H49" s="25">
        <f t="shared" si="0"/>
        <v>60.6</v>
      </c>
      <c r="I49" s="71">
        <f>I50+I51</f>
        <v>60.6</v>
      </c>
      <c r="J49" s="71">
        <f>J50+J51</f>
        <v>60.6</v>
      </c>
    </row>
    <row r="50" spans="1:10" ht="38.25">
      <c r="A50" s="136" t="s">
        <v>211</v>
      </c>
      <c r="B50" s="134" t="s">
        <v>80</v>
      </c>
      <c r="C50" s="140" t="s">
        <v>17</v>
      </c>
      <c r="D50" s="140" t="s">
        <v>18</v>
      </c>
      <c r="E50" s="140" t="s">
        <v>314</v>
      </c>
      <c r="F50" s="140" t="s">
        <v>131</v>
      </c>
      <c r="G50" s="25">
        <v>0</v>
      </c>
      <c r="H50" s="25">
        <f t="shared" si="0"/>
        <v>58.2</v>
      </c>
      <c r="I50" s="71">
        <v>58.2</v>
      </c>
      <c r="J50" s="71">
        <v>58.2</v>
      </c>
    </row>
    <row r="51" spans="1:10" ht="38.25">
      <c r="A51" s="73" t="s">
        <v>276</v>
      </c>
      <c r="B51" s="134" t="s">
        <v>80</v>
      </c>
      <c r="C51" s="140" t="s">
        <v>17</v>
      </c>
      <c r="D51" s="140" t="s">
        <v>18</v>
      </c>
      <c r="E51" s="140" t="s">
        <v>314</v>
      </c>
      <c r="F51" s="140" t="s">
        <v>132</v>
      </c>
      <c r="G51" s="25">
        <v>0</v>
      </c>
      <c r="H51" s="25">
        <f t="shared" si="0"/>
        <v>2.4</v>
      </c>
      <c r="I51" s="71">
        <v>2.4</v>
      </c>
      <c r="J51" s="71">
        <v>2.4</v>
      </c>
    </row>
    <row r="52" spans="1:10" ht="12.75">
      <c r="A52" s="67" t="s">
        <v>220</v>
      </c>
      <c r="B52" s="68" t="s">
        <v>80</v>
      </c>
      <c r="C52" s="94" t="s">
        <v>17</v>
      </c>
      <c r="D52" s="94" t="s">
        <v>16</v>
      </c>
      <c r="E52" s="94" t="s">
        <v>42</v>
      </c>
      <c r="F52" s="94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69" t="s">
        <v>57</v>
      </c>
      <c r="B53" s="45" t="s">
        <v>80</v>
      </c>
      <c r="C53" s="70" t="s">
        <v>17</v>
      </c>
      <c r="D53" s="70" t="s">
        <v>18</v>
      </c>
      <c r="E53" s="70" t="s">
        <v>316</v>
      </c>
      <c r="F53" s="70" t="s">
        <v>43</v>
      </c>
      <c r="G53" s="25">
        <f>G54</f>
        <v>54.400000000000006</v>
      </c>
      <c r="H53" s="25">
        <f t="shared" si="0"/>
        <v>-54.400000000000006</v>
      </c>
      <c r="I53" s="71">
        <f>I54</f>
        <v>0</v>
      </c>
      <c r="J53" s="71">
        <f>J54</f>
        <v>0</v>
      </c>
    </row>
    <row r="54" spans="1:10" ht="25.5" customHeight="1">
      <c r="A54" s="88" t="s">
        <v>61</v>
      </c>
      <c r="B54" s="45" t="s">
        <v>80</v>
      </c>
      <c r="C54" s="70" t="s">
        <v>17</v>
      </c>
      <c r="D54" s="70" t="s">
        <v>18</v>
      </c>
      <c r="E54" s="70" t="s">
        <v>317</v>
      </c>
      <c r="F54" s="70" t="s">
        <v>43</v>
      </c>
      <c r="G54" s="25">
        <f>G58+G59</f>
        <v>54.400000000000006</v>
      </c>
      <c r="H54" s="25">
        <f t="shared" si="0"/>
        <v>-54.400000000000006</v>
      </c>
      <c r="I54" s="71">
        <f>I58+I59</f>
        <v>0</v>
      </c>
      <c r="J54" s="25">
        <f>J58+J59</f>
        <v>0</v>
      </c>
    </row>
    <row r="55" spans="1:10" ht="24" customHeight="1" hidden="1">
      <c r="A55" s="83" t="s">
        <v>70</v>
      </c>
      <c r="B55" s="45" t="s">
        <v>80</v>
      </c>
      <c r="C55" s="70" t="s">
        <v>19</v>
      </c>
      <c r="D55" s="70" t="s">
        <v>56</v>
      </c>
      <c r="E55" s="70" t="s">
        <v>42</v>
      </c>
      <c r="F55" s="70" t="s">
        <v>43</v>
      </c>
      <c r="G55" s="25">
        <v>11.08</v>
      </c>
      <c r="H55" s="25">
        <f t="shared" si="0"/>
        <v>3.4000000000000004</v>
      </c>
      <c r="I55" s="71">
        <f>12.08+2.4</f>
        <v>14.48</v>
      </c>
      <c r="J55" s="25">
        <v>14.58</v>
      </c>
    </row>
    <row r="56" spans="1:10" ht="24" customHeight="1" hidden="1">
      <c r="A56" s="73" t="s">
        <v>112</v>
      </c>
      <c r="B56" s="45" t="s">
        <v>80</v>
      </c>
      <c r="C56" s="70" t="s">
        <v>19</v>
      </c>
      <c r="D56" s="70" t="s">
        <v>56</v>
      </c>
      <c r="E56" s="70" t="s">
        <v>100</v>
      </c>
      <c r="F56" s="70" t="s">
        <v>43</v>
      </c>
      <c r="G56" s="25"/>
      <c r="H56" s="25"/>
      <c r="I56" s="71"/>
      <c r="J56" s="25"/>
    </row>
    <row r="57" spans="1:10" ht="25.5" hidden="1">
      <c r="A57" s="73" t="s">
        <v>111</v>
      </c>
      <c r="B57" s="45" t="s">
        <v>80</v>
      </c>
      <c r="C57" s="70" t="s">
        <v>19</v>
      </c>
      <c r="D57" s="70" t="s">
        <v>56</v>
      </c>
      <c r="E57" s="70" t="s">
        <v>100</v>
      </c>
      <c r="F57" s="70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3" t="s">
        <v>211</v>
      </c>
      <c r="B58" s="45" t="s">
        <v>80</v>
      </c>
      <c r="C58" s="70" t="s">
        <v>17</v>
      </c>
      <c r="D58" s="70" t="s">
        <v>18</v>
      </c>
      <c r="E58" s="70" t="s">
        <v>317</v>
      </c>
      <c r="F58" s="70" t="s">
        <v>131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3" t="s">
        <v>212</v>
      </c>
      <c r="B59" s="45" t="s">
        <v>80</v>
      </c>
      <c r="C59" s="70" t="s">
        <v>17</v>
      </c>
      <c r="D59" s="70" t="s">
        <v>18</v>
      </c>
      <c r="E59" s="70" t="s">
        <v>317</v>
      </c>
      <c r="F59" s="70" t="s">
        <v>132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3" t="s">
        <v>134</v>
      </c>
      <c r="B60" s="45" t="s">
        <v>80</v>
      </c>
      <c r="C60" s="70" t="s">
        <v>20</v>
      </c>
      <c r="D60" s="70" t="s">
        <v>20</v>
      </c>
      <c r="E60" s="70" t="s">
        <v>90</v>
      </c>
      <c r="F60" s="70" t="s">
        <v>132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3" t="s">
        <v>225</v>
      </c>
      <c r="B61" s="68" t="s">
        <v>80</v>
      </c>
      <c r="C61" s="94" t="s">
        <v>19</v>
      </c>
      <c r="D61" s="94" t="s">
        <v>16</v>
      </c>
      <c r="E61" s="94" t="s">
        <v>42</v>
      </c>
      <c r="F61" s="94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3" t="s">
        <v>197</v>
      </c>
      <c r="B62" s="45" t="s">
        <v>80</v>
      </c>
      <c r="C62" s="70" t="s">
        <v>19</v>
      </c>
      <c r="D62" s="70" t="s">
        <v>196</v>
      </c>
      <c r="E62" s="70" t="s">
        <v>42</v>
      </c>
      <c r="F62" s="70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3" t="s">
        <v>224</v>
      </c>
      <c r="B63" s="45" t="s">
        <v>80</v>
      </c>
      <c r="C63" s="70" t="s">
        <v>19</v>
      </c>
      <c r="D63" s="70" t="s">
        <v>196</v>
      </c>
      <c r="E63" s="70" t="s">
        <v>223</v>
      </c>
      <c r="F63" s="70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3" t="s">
        <v>222</v>
      </c>
      <c r="B64" s="45" t="s">
        <v>80</v>
      </c>
      <c r="C64" s="70" t="s">
        <v>19</v>
      </c>
      <c r="D64" s="70" t="s">
        <v>196</v>
      </c>
      <c r="E64" s="70" t="s">
        <v>221</v>
      </c>
      <c r="F64" s="70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3" t="s">
        <v>212</v>
      </c>
      <c r="B65" s="45" t="s">
        <v>80</v>
      </c>
      <c r="C65" s="70" t="s">
        <v>19</v>
      </c>
      <c r="D65" s="70" t="s">
        <v>196</v>
      </c>
      <c r="E65" s="70" t="s">
        <v>221</v>
      </c>
      <c r="F65" s="70" t="s">
        <v>132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5" t="s">
        <v>63</v>
      </c>
      <c r="B66" s="68" t="s">
        <v>80</v>
      </c>
      <c r="C66" s="68" t="s">
        <v>23</v>
      </c>
      <c r="D66" s="68" t="s">
        <v>16</v>
      </c>
      <c r="E66" s="68" t="s">
        <v>42</v>
      </c>
      <c r="F66" s="68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8" t="s">
        <v>230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8" t="s">
        <v>228</v>
      </c>
      <c r="B68" s="45" t="s">
        <v>80</v>
      </c>
      <c r="C68" s="45" t="s">
        <v>23</v>
      </c>
      <c r="D68" s="45" t="s">
        <v>17</v>
      </c>
      <c r="E68" s="45" t="s">
        <v>229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8" t="s">
        <v>227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3" t="s">
        <v>211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131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3" t="s">
        <v>212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132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7" t="s">
        <v>313</v>
      </c>
      <c r="B72" s="134" t="s">
        <v>80</v>
      </c>
      <c r="C72" s="140" t="s">
        <v>23</v>
      </c>
      <c r="D72" s="140" t="s">
        <v>18</v>
      </c>
      <c r="E72" s="140" t="s">
        <v>307</v>
      </c>
      <c r="F72" s="140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8" t="s">
        <v>293</v>
      </c>
      <c r="B73" s="134" t="s">
        <v>80</v>
      </c>
      <c r="C73" s="140" t="s">
        <v>23</v>
      </c>
      <c r="D73" s="140" t="s">
        <v>18</v>
      </c>
      <c r="E73" s="140" t="s">
        <v>318</v>
      </c>
      <c r="F73" s="140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8" t="s">
        <v>294</v>
      </c>
      <c r="B74" s="134" t="s">
        <v>80</v>
      </c>
      <c r="C74" s="140" t="s">
        <v>23</v>
      </c>
      <c r="D74" s="140" t="s">
        <v>18</v>
      </c>
      <c r="E74" s="140" t="s">
        <v>318</v>
      </c>
      <c r="F74" s="140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3" t="s">
        <v>295</v>
      </c>
      <c r="B75" s="134" t="s">
        <v>80</v>
      </c>
      <c r="C75" s="140" t="s">
        <v>23</v>
      </c>
      <c r="D75" s="140" t="s">
        <v>18</v>
      </c>
      <c r="E75" s="140" t="s">
        <v>318</v>
      </c>
      <c r="F75" s="140" t="s">
        <v>132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3" t="s">
        <v>127</v>
      </c>
      <c r="B76" s="45" t="s">
        <v>80</v>
      </c>
      <c r="C76" s="70" t="s">
        <v>23</v>
      </c>
      <c r="D76" s="70" t="s">
        <v>18</v>
      </c>
      <c r="E76" s="70" t="s">
        <v>42</v>
      </c>
      <c r="F76" s="70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3" t="s">
        <v>127</v>
      </c>
      <c r="B77" s="45" t="s">
        <v>80</v>
      </c>
      <c r="C77" s="70" t="s">
        <v>23</v>
      </c>
      <c r="D77" s="70" t="s">
        <v>18</v>
      </c>
      <c r="E77" s="70" t="s">
        <v>226</v>
      </c>
      <c r="F77" s="70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3" t="s">
        <v>244</v>
      </c>
      <c r="B78" s="45" t="s">
        <v>80</v>
      </c>
      <c r="C78" s="70" t="s">
        <v>23</v>
      </c>
      <c r="D78" s="70" t="s">
        <v>18</v>
      </c>
      <c r="E78" s="70" t="s">
        <v>128</v>
      </c>
      <c r="F78" s="70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3" t="s">
        <v>212</v>
      </c>
      <c r="B79" s="45" t="s">
        <v>80</v>
      </c>
      <c r="C79" s="70" t="s">
        <v>23</v>
      </c>
      <c r="D79" s="70" t="s">
        <v>18</v>
      </c>
      <c r="E79" s="70" t="s">
        <v>128</v>
      </c>
      <c r="F79" s="70" t="s">
        <v>132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3" t="s">
        <v>234</v>
      </c>
      <c r="B80" s="68" t="s">
        <v>80</v>
      </c>
      <c r="C80" s="94" t="s">
        <v>20</v>
      </c>
      <c r="D80" s="94" t="s">
        <v>16</v>
      </c>
      <c r="E80" s="94" t="s">
        <v>42</v>
      </c>
      <c r="F80" s="94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7" t="s">
        <v>313</v>
      </c>
      <c r="B81" s="134" t="s">
        <v>80</v>
      </c>
      <c r="C81" s="140" t="s">
        <v>20</v>
      </c>
      <c r="D81" s="140" t="s">
        <v>16</v>
      </c>
      <c r="E81" s="140" t="s">
        <v>307</v>
      </c>
      <c r="F81" s="140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8" t="s">
        <v>321</v>
      </c>
      <c r="B82" s="134" t="s">
        <v>80</v>
      </c>
      <c r="C82" s="140" t="s">
        <v>20</v>
      </c>
      <c r="D82" s="140" t="s">
        <v>20</v>
      </c>
      <c r="E82" s="140" t="s">
        <v>319</v>
      </c>
      <c r="F82" s="140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6" t="s">
        <v>322</v>
      </c>
      <c r="B83" s="134" t="s">
        <v>80</v>
      </c>
      <c r="C83" s="140" t="s">
        <v>20</v>
      </c>
      <c r="D83" s="140" t="s">
        <v>20</v>
      </c>
      <c r="E83" s="140" t="s">
        <v>320</v>
      </c>
      <c r="F83" s="140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6" t="s">
        <v>211</v>
      </c>
      <c r="B84" s="134" t="s">
        <v>80</v>
      </c>
      <c r="C84" s="140" t="s">
        <v>20</v>
      </c>
      <c r="D84" s="140" t="s">
        <v>20</v>
      </c>
      <c r="E84" s="140" t="s">
        <v>320</v>
      </c>
      <c r="F84" s="140" t="s">
        <v>131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3" t="s">
        <v>276</v>
      </c>
      <c r="B85" s="134" t="s">
        <v>80</v>
      </c>
      <c r="C85" s="140" t="s">
        <v>20</v>
      </c>
      <c r="D85" s="140" t="s">
        <v>20</v>
      </c>
      <c r="E85" s="140" t="s">
        <v>320</v>
      </c>
      <c r="F85" s="140" t="s">
        <v>132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3" t="s">
        <v>46</v>
      </c>
      <c r="B86" s="45" t="s">
        <v>80</v>
      </c>
      <c r="C86" s="70" t="s">
        <v>20</v>
      </c>
      <c r="D86" s="70" t="s">
        <v>20</v>
      </c>
      <c r="E86" s="70" t="s">
        <v>42</v>
      </c>
      <c r="F86" s="70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3" t="s">
        <v>233</v>
      </c>
      <c r="B87" s="45" t="s">
        <v>80</v>
      </c>
      <c r="C87" s="70" t="s">
        <v>20</v>
      </c>
      <c r="D87" s="70" t="s">
        <v>20</v>
      </c>
      <c r="E87" s="70" t="s">
        <v>232</v>
      </c>
      <c r="F87" s="70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3" t="s">
        <v>231</v>
      </c>
      <c r="B88" s="45" t="s">
        <v>80</v>
      </c>
      <c r="C88" s="70" t="s">
        <v>20</v>
      </c>
      <c r="D88" s="70" t="s">
        <v>20</v>
      </c>
      <c r="E88" s="70" t="s">
        <v>90</v>
      </c>
      <c r="F88" s="70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3" t="s">
        <v>211</v>
      </c>
      <c r="B89" s="45" t="s">
        <v>80</v>
      </c>
      <c r="C89" s="70" t="s">
        <v>20</v>
      </c>
      <c r="D89" s="70" t="s">
        <v>20</v>
      </c>
      <c r="E89" s="70" t="s">
        <v>90</v>
      </c>
      <c r="F89" s="70" t="s">
        <v>131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3" t="s">
        <v>212</v>
      </c>
      <c r="B90" s="45" t="s">
        <v>80</v>
      </c>
      <c r="C90" s="70" t="s">
        <v>20</v>
      </c>
      <c r="D90" s="70" t="s">
        <v>20</v>
      </c>
      <c r="E90" s="70" t="s">
        <v>90</v>
      </c>
      <c r="F90" s="70" t="s">
        <v>132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5" t="s">
        <v>237</v>
      </c>
      <c r="B91" s="68" t="s">
        <v>80</v>
      </c>
      <c r="C91" s="68" t="s">
        <v>24</v>
      </c>
      <c r="D91" s="68" t="s">
        <v>16</v>
      </c>
      <c r="E91" s="68" t="s">
        <v>42</v>
      </c>
      <c r="F91" s="68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3" t="s">
        <v>236</v>
      </c>
      <c r="B92" s="45" t="s">
        <v>80</v>
      </c>
      <c r="C92" s="70" t="s">
        <v>24</v>
      </c>
      <c r="D92" s="70" t="s">
        <v>16</v>
      </c>
      <c r="E92" s="70" t="s">
        <v>42</v>
      </c>
      <c r="F92" s="70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3" t="s">
        <v>48</v>
      </c>
      <c r="B93" s="68" t="s">
        <v>80</v>
      </c>
      <c r="C93" s="94" t="s">
        <v>24</v>
      </c>
      <c r="D93" s="94" t="s">
        <v>15</v>
      </c>
      <c r="E93" s="94" t="s">
        <v>42</v>
      </c>
      <c r="F93" s="94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7" t="s">
        <v>313</v>
      </c>
      <c r="B94" s="134" t="s">
        <v>80</v>
      </c>
      <c r="C94" s="134" t="s">
        <v>24</v>
      </c>
      <c r="D94" s="134" t="s">
        <v>15</v>
      </c>
      <c r="E94" s="45" t="s">
        <v>307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8" t="s">
        <v>324</v>
      </c>
      <c r="B95" s="134" t="s">
        <v>80</v>
      </c>
      <c r="C95" s="134" t="s">
        <v>24</v>
      </c>
      <c r="D95" s="134" t="s">
        <v>15</v>
      </c>
      <c r="E95" s="45" t="s">
        <v>319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6" t="s">
        <v>325</v>
      </c>
      <c r="B96" s="134" t="s">
        <v>80</v>
      </c>
      <c r="C96" s="134" t="s">
        <v>24</v>
      </c>
      <c r="D96" s="134" t="s">
        <v>15</v>
      </c>
      <c r="E96" s="45" t="s">
        <v>323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3" t="s">
        <v>276</v>
      </c>
      <c r="B97" s="134" t="s">
        <v>80</v>
      </c>
      <c r="C97" s="134" t="s">
        <v>24</v>
      </c>
      <c r="D97" s="134" t="s">
        <v>15</v>
      </c>
      <c r="E97" s="45" t="s">
        <v>323</v>
      </c>
      <c r="F97" s="45" t="s">
        <v>132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8" t="s">
        <v>245</v>
      </c>
      <c r="B98" s="45" t="s">
        <v>80</v>
      </c>
      <c r="C98" s="45" t="s">
        <v>24</v>
      </c>
      <c r="D98" s="45" t="s">
        <v>15</v>
      </c>
      <c r="E98" s="45" t="s">
        <v>323</v>
      </c>
      <c r="F98" s="45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3" t="s">
        <v>49</v>
      </c>
      <c r="B99" s="45" t="s">
        <v>80</v>
      </c>
      <c r="C99" s="70" t="s">
        <v>24</v>
      </c>
      <c r="D99" s="70" t="s">
        <v>15</v>
      </c>
      <c r="E99" s="70" t="s">
        <v>235</v>
      </c>
      <c r="F99" s="70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3" t="s">
        <v>47</v>
      </c>
      <c r="B100" s="45" t="s">
        <v>80</v>
      </c>
      <c r="C100" s="70" t="s">
        <v>24</v>
      </c>
      <c r="D100" s="70" t="s">
        <v>15</v>
      </c>
      <c r="E100" s="70" t="s">
        <v>64</v>
      </c>
      <c r="F100" s="70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3" t="s">
        <v>211</v>
      </c>
      <c r="B101" s="45" t="s">
        <v>80</v>
      </c>
      <c r="C101" s="70" t="s">
        <v>24</v>
      </c>
      <c r="D101" s="70" t="s">
        <v>15</v>
      </c>
      <c r="E101" s="70" t="s">
        <v>64</v>
      </c>
      <c r="F101" s="70" t="s">
        <v>131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3" t="s">
        <v>212</v>
      </c>
      <c r="B102" s="45" t="s">
        <v>80</v>
      </c>
      <c r="C102" s="70" t="s">
        <v>24</v>
      </c>
      <c r="D102" s="70" t="s">
        <v>15</v>
      </c>
      <c r="E102" s="70" t="s">
        <v>64</v>
      </c>
      <c r="F102" s="70" t="s">
        <v>132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8" t="s">
        <v>245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3" t="s">
        <v>48</v>
      </c>
      <c r="B104" s="68" t="s">
        <v>80</v>
      </c>
      <c r="C104" s="94" t="s">
        <v>24</v>
      </c>
      <c r="D104" s="94" t="s">
        <v>15</v>
      </c>
      <c r="E104" s="94" t="s">
        <v>42</v>
      </c>
      <c r="F104" s="94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09" t="s">
        <v>240</v>
      </c>
      <c r="B105" s="68" t="s">
        <v>80</v>
      </c>
      <c r="C105" s="94" t="s">
        <v>24</v>
      </c>
      <c r="D105" s="94" t="s">
        <v>15</v>
      </c>
      <c r="E105" s="97" t="s">
        <v>239</v>
      </c>
      <c r="F105" s="97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3" t="s">
        <v>47</v>
      </c>
      <c r="B106" s="45" t="s">
        <v>80</v>
      </c>
      <c r="C106" s="70" t="s">
        <v>24</v>
      </c>
      <c r="D106" s="70" t="s">
        <v>15</v>
      </c>
      <c r="E106" s="70" t="s">
        <v>129</v>
      </c>
      <c r="F106" s="70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3" t="s">
        <v>211</v>
      </c>
      <c r="B107" s="45" t="s">
        <v>80</v>
      </c>
      <c r="C107" s="70" t="s">
        <v>24</v>
      </c>
      <c r="D107" s="70" t="s">
        <v>15</v>
      </c>
      <c r="E107" s="70" t="s">
        <v>129</v>
      </c>
      <c r="F107" s="70" t="s">
        <v>131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3" t="s">
        <v>212</v>
      </c>
      <c r="B108" s="45" t="s">
        <v>80</v>
      </c>
      <c r="C108" s="70" t="s">
        <v>24</v>
      </c>
      <c r="D108" s="70" t="s">
        <v>15</v>
      </c>
      <c r="E108" s="70" t="s">
        <v>129</v>
      </c>
      <c r="F108" s="70" t="s">
        <v>132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3"/>
      <c r="B109" s="45"/>
      <c r="C109" s="70"/>
      <c r="D109" s="70"/>
      <c r="E109" s="84"/>
      <c r="F109" s="84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8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09" t="s">
        <v>27</v>
      </c>
      <c r="B111" s="68" t="s">
        <v>80</v>
      </c>
      <c r="C111" s="94" t="s">
        <v>24</v>
      </c>
      <c r="D111" s="94" t="s">
        <v>15</v>
      </c>
      <c r="E111" s="97" t="s">
        <v>42</v>
      </c>
      <c r="F111" s="97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4"/>
    </row>
    <row r="112" spans="1:10" ht="12.75" hidden="1">
      <c r="A112" s="109" t="s">
        <v>240</v>
      </c>
      <c r="B112" s="68" t="s">
        <v>80</v>
      </c>
      <c r="C112" s="94" t="s">
        <v>24</v>
      </c>
      <c r="D112" s="94" t="s">
        <v>15</v>
      </c>
      <c r="E112" s="97" t="s">
        <v>239</v>
      </c>
      <c r="F112" s="97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3" t="s">
        <v>50</v>
      </c>
      <c r="B113" s="68" t="s">
        <v>80</v>
      </c>
      <c r="C113" s="94" t="s">
        <v>24</v>
      </c>
      <c r="D113" s="94" t="s">
        <v>15</v>
      </c>
      <c r="E113" s="97" t="s">
        <v>238</v>
      </c>
      <c r="F113" s="97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3" t="s">
        <v>47</v>
      </c>
      <c r="B114" s="45" t="s">
        <v>80</v>
      </c>
      <c r="C114" s="70" t="s">
        <v>24</v>
      </c>
      <c r="D114" s="70" t="s">
        <v>15</v>
      </c>
      <c r="E114" s="70" t="s">
        <v>65</v>
      </c>
      <c r="F114" s="70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4"/>
    </row>
    <row r="115" spans="1:10" ht="38.25" hidden="1">
      <c r="A115" s="73" t="s">
        <v>211</v>
      </c>
      <c r="B115" s="45" t="s">
        <v>80</v>
      </c>
      <c r="C115" s="70" t="s">
        <v>24</v>
      </c>
      <c r="D115" s="70" t="s">
        <v>15</v>
      </c>
      <c r="E115" s="70" t="s">
        <v>65</v>
      </c>
      <c r="F115" s="70" t="s">
        <v>131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3" t="s">
        <v>212</v>
      </c>
      <c r="B116" s="45" t="s">
        <v>80</v>
      </c>
      <c r="C116" s="70" t="s">
        <v>24</v>
      </c>
      <c r="D116" s="70" t="s">
        <v>15</v>
      </c>
      <c r="E116" s="70" t="s">
        <v>65</v>
      </c>
      <c r="F116" s="70" t="s">
        <v>132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8" t="s">
        <v>245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3" t="s">
        <v>126</v>
      </c>
      <c r="B118" s="68" t="s">
        <v>80</v>
      </c>
      <c r="C118" s="94" t="s">
        <v>125</v>
      </c>
      <c r="D118" s="94" t="s">
        <v>16</v>
      </c>
      <c r="E118" s="94" t="s">
        <v>42</v>
      </c>
      <c r="F118" s="94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3" t="s">
        <v>201</v>
      </c>
      <c r="B119" s="45" t="s">
        <v>80</v>
      </c>
      <c r="C119" s="70" t="s">
        <v>125</v>
      </c>
      <c r="D119" s="70" t="s">
        <v>23</v>
      </c>
      <c r="E119" s="70" t="s">
        <v>42</v>
      </c>
      <c r="F119" s="70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7" t="s">
        <v>313</v>
      </c>
      <c r="B120" s="134" t="s">
        <v>80</v>
      </c>
      <c r="C120" s="140" t="s">
        <v>125</v>
      </c>
      <c r="D120" s="140" t="s">
        <v>23</v>
      </c>
      <c r="E120" s="84" t="s">
        <v>307</v>
      </c>
      <c r="F120" s="140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8" t="s">
        <v>324</v>
      </c>
      <c r="B121" s="134" t="s">
        <v>80</v>
      </c>
      <c r="C121" s="140" t="s">
        <v>125</v>
      </c>
      <c r="D121" s="140" t="s">
        <v>23</v>
      </c>
      <c r="E121" s="84" t="s">
        <v>319</v>
      </c>
      <c r="F121" s="140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8" t="s">
        <v>327</v>
      </c>
      <c r="B122" s="134" t="s">
        <v>80</v>
      </c>
      <c r="C122" s="140" t="s">
        <v>125</v>
      </c>
      <c r="D122" s="140" t="s">
        <v>23</v>
      </c>
      <c r="E122" s="84" t="s">
        <v>326</v>
      </c>
      <c r="F122" s="140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6" t="s">
        <v>211</v>
      </c>
      <c r="B123" s="134" t="s">
        <v>80</v>
      </c>
      <c r="C123" s="140" t="s">
        <v>125</v>
      </c>
      <c r="D123" s="140" t="s">
        <v>23</v>
      </c>
      <c r="E123" s="84" t="s">
        <v>326</v>
      </c>
      <c r="F123" s="140" t="s">
        <v>131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3" t="s">
        <v>243</v>
      </c>
      <c r="B124" s="45" t="s">
        <v>80</v>
      </c>
      <c r="C124" s="70" t="s">
        <v>125</v>
      </c>
      <c r="D124" s="70" t="s">
        <v>23</v>
      </c>
      <c r="E124" s="70" t="s">
        <v>242</v>
      </c>
      <c r="F124" s="70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3" t="s">
        <v>47</v>
      </c>
      <c r="B125" s="45" t="s">
        <v>80</v>
      </c>
      <c r="C125" s="70" t="s">
        <v>125</v>
      </c>
      <c r="D125" s="70" t="s">
        <v>23</v>
      </c>
      <c r="E125" s="70" t="s">
        <v>241</v>
      </c>
      <c r="F125" s="70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3" t="s">
        <v>211</v>
      </c>
      <c r="B126" s="45" t="s">
        <v>80</v>
      </c>
      <c r="C126" s="70" t="s">
        <v>125</v>
      </c>
      <c r="D126" s="70" t="s">
        <v>23</v>
      </c>
      <c r="E126" s="70" t="s">
        <v>241</v>
      </c>
      <c r="F126" s="70" t="s">
        <v>131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3" t="s">
        <v>167</v>
      </c>
      <c r="B127" s="45"/>
      <c r="C127" s="70"/>
      <c r="D127" s="70"/>
      <c r="E127" s="84"/>
      <c r="F127" s="84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3" t="s">
        <v>155</v>
      </c>
      <c r="B128" s="45" t="s">
        <v>156</v>
      </c>
      <c r="C128" s="70" t="s">
        <v>157</v>
      </c>
      <c r="D128" s="70" t="s">
        <v>157</v>
      </c>
      <c r="E128" s="84" t="s">
        <v>158</v>
      </c>
      <c r="F128" s="84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1" t="s">
        <v>28</v>
      </c>
      <c r="B129" s="68"/>
      <c r="C129" s="68"/>
      <c r="D129" s="68"/>
      <c r="E129" s="68"/>
      <c r="F129" s="68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71" t="s">
        <v>256</v>
      </c>
      <c r="L1" s="271"/>
      <c r="M1" s="271"/>
      <c r="N1" s="34"/>
    </row>
    <row r="2" spans="1:13" s="1" customFormat="1" ht="64.5" customHeight="1">
      <c r="A2" s="280" t="s">
        <v>254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s="1" customFormat="1" ht="15.75">
      <c r="A3" s="89"/>
      <c r="B3" s="89"/>
      <c r="C3" s="89"/>
      <c r="D3" s="89"/>
      <c r="E3" s="89"/>
      <c r="F3" s="89"/>
      <c r="G3" s="76"/>
      <c r="H3" s="76"/>
      <c r="I3" s="74" t="s">
        <v>7</v>
      </c>
      <c r="J3" s="74"/>
      <c r="K3" s="89"/>
      <c r="L3" s="89"/>
      <c r="M3" s="74" t="s">
        <v>7</v>
      </c>
    </row>
    <row r="4" spans="1:13" s="9" customFormat="1" ht="15.75">
      <c r="A4" s="281" t="s">
        <v>12</v>
      </c>
      <c r="B4" s="281" t="s">
        <v>13</v>
      </c>
      <c r="C4" s="281" t="s">
        <v>8</v>
      </c>
      <c r="D4" s="281" t="s">
        <v>9</v>
      </c>
      <c r="E4" s="281" t="s">
        <v>10</v>
      </c>
      <c r="F4" s="281" t="s">
        <v>11</v>
      </c>
      <c r="G4" s="292" t="s">
        <v>136</v>
      </c>
      <c r="H4" s="293"/>
      <c r="I4" s="294"/>
      <c r="J4" s="291" t="s">
        <v>202</v>
      </c>
      <c r="K4" s="291"/>
      <c r="L4" s="291"/>
      <c r="M4" s="66" t="s">
        <v>252</v>
      </c>
    </row>
    <row r="5" spans="1:13" s="9" customFormat="1" ht="51">
      <c r="A5" s="282"/>
      <c r="B5" s="282"/>
      <c r="C5" s="282"/>
      <c r="D5" s="282"/>
      <c r="E5" s="282"/>
      <c r="F5" s="282"/>
      <c r="G5" s="66" t="s">
        <v>92</v>
      </c>
      <c r="H5" s="66" t="s">
        <v>96</v>
      </c>
      <c r="I5" s="21" t="s">
        <v>95</v>
      </c>
      <c r="J5" s="66" t="s">
        <v>92</v>
      </c>
      <c r="K5" s="66" t="s">
        <v>55</v>
      </c>
      <c r="L5" s="66" t="s">
        <v>93</v>
      </c>
      <c r="M5" s="21" t="s">
        <v>0</v>
      </c>
    </row>
    <row r="6" spans="1:13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75">
        <v>9</v>
      </c>
      <c r="J6" s="75">
        <v>8</v>
      </c>
      <c r="K6" s="66">
        <v>7</v>
      </c>
      <c r="L6" s="66"/>
      <c r="M6" s="75">
        <v>8</v>
      </c>
    </row>
    <row r="7" spans="1:13" ht="15" customHeight="1">
      <c r="A7" s="85" t="s">
        <v>207</v>
      </c>
      <c r="B7" s="68" t="s">
        <v>80</v>
      </c>
      <c r="C7" s="68" t="s">
        <v>15</v>
      </c>
      <c r="D7" s="68" t="s">
        <v>16</v>
      </c>
      <c r="E7" s="68" t="s">
        <v>42</v>
      </c>
      <c r="F7" s="68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7" t="s">
        <v>198</v>
      </c>
      <c r="B8" s="68" t="s">
        <v>80</v>
      </c>
      <c r="C8" s="68" t="s">
        <v>15</v>
      </c>
      <c r="D8" s="68" t="s">
        <v>17</v>
      </c>
      <c r="E8" s="68" t="s">
        <v>42</v>
      </c>
      <c r="F8" s="68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3" t="s">
        <v>209</v>
      </c>
      <c r="B9" s="45" t="s">
        <v>80</v>
      </c>
      <c r="C9" s="70" t="s">
        <v>15</v>
      </c>
      <c r="D9" s="70" t="s">
        <v>17</v>
      </c>
      <c r="E9" s="70" t="s">
        <v>208</v>
      </c>
      <c r="F9" s="70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3" t="s">
        <v>210</v>
      </c>
      <c r="B10" s="45" t="s">
        <v>80</v>
      </c>
      <c r="C10" s="70" t="s">
        <v>15</v>
      </c>
      <c r="D10" s="70" t="s">
        <v>17</v>
      </c>
      <c r="E10" s="70" t="s">
        <v>60</v>
      </c>
      <c r="F10" s="70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3" t="s">
        <v>211</v>
      </c>
      <c r="B11" s="45" t="s">
        <v>80</v>
      </c>
      <c r="C11" s="70" t="s">
        <v>15</v>
      </c>
      <c r="D11" s="70" t="s">
        <v>17</v>
      </c>
      <c r="E11" s="70" t="s">
        <v>60</v>
      </c>
      <c r="F11" s="70" t="s">
        <v>131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7" t="s">
        <v>216</v>
      </c>
      <c r="B12" s="68" t="s">
        <v>80</v>
      </c>
      <c r="C12" s="94" t="s">
        <v>15</v>
      </c>
      <c r="D12" s="94" t="s">
        <v>17</v>
      </c>
      <c r="E12" s="94" t="s">
        <v>42</v>
      </c>
      <c r="F12" s="94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7" t="s">
        <v>257</v>
      </c>
      <c r="B13" s="68"/>
      <c r="C13" s="94"/>
      <c r="D13" s="94"/>
      <c r="E13" s="94" t="s">
        <v>258</v>
      </c>
      <c r="F13" s="94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7" t="s">
        <v>259</v>
      </c>
      <c r="B14" s="68"/>
      <c r="C14" s="94"/>
      <c r="D14" s="94"/>
      <c r="E14" s="94" t="s">
        <v>260</v>
      </c>
      <c r="F14" s="94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7"/>
      <c r="B15" s="68"/>
      <c r="C15" s="94"/>
      <c r="D15" s="94"/>
      <c r="E15" s="94"/>
      <c r="F15" s="94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3" t="s">
        <v>215</v>
      </c>
      <c r="B16" s="45" t="s">
        <v>80</v>
      </c>
      <c r="C16" s="70" t="s">
        <v>15</v>
      </c>
      <c r="D16" s="70" t="s">
        <v>19</v>
      </c>
      <c r="E16" s="70" t="s">
        <v>208</v>
      </c>
      <c r="F16" s="70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3" t="s">
        <v>214</v>
      </c>
      <c r="B17" s="45" t="s">
        <v>80</v>
      </c>
      <c r="C17" s="70" t="s">
        <v>15</v>
      </c>
      <c r="D17" s="70" t="s">
        <v>19</v>
      </c>
      <c r="E17" s="70" t="s">
        <v>60</v>
      </c>
      <c r="F17" s="70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3" t="s">
        <v>211</v>
      </c>
      <c r="B18" s="45" t="s">
        <v>80</v>
      </c>
      <c r="C18" s="70" t="s">
        <v>15</v>
      </c>
      <c r="D18" s="70" t="s">
        <v>19</v>
      </c>
      <c r="E18" s="70" t="s">
        <v>60</v>
      </c>
      <c r="F18" s="70" t="s">
        <v>131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3" t="s">
        <v>41</v>
      </c>
      <c r="B19" s="68" t="s">
        <v>80</v>
      </c>
      <c r="C19" s="94" t="s">
        <v>15</v>
      </c>
      <c r="D19" s="94" t="s">
        <v>19</v>
      </c>
      <c r="E19" s="94" t="s">
        <v>58</v>
      </c>
      <c r="F19" s="94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3" t="s">
        <v>111</v>
      </c>
      <c r="B20" s="45" t="s">
        <v>80</v>
      </c>
      <c r="C20" s="70" t="s">
        <v>15</v>
      </c>
      <c r="D20" s="70" t="s">
        <v>19</v>
      </c>
      <c r="E20" s="70" t="s">
        <v>58</v>
      </c>
      <c r="F20" s="70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3" t="s">
        <v>211</v>
      </c>
      <c r="B21" s="45" t="s">
        <v>80</v>
      </c>
      <c r="C21" s="70" t="s">
        <v>15</v>
      </c>
      <c r="D21" s="70" t="s">
        <v>19</v>
      </c>
      <c r="E21" s="70" t="s">
        <v>58</v>
      </c>
      <c r="F21" s="70" t="s">
        <v>131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3" t="s">
        <v>143</v>
      </c>
      <c r="B22" s="45" t="s">
        <v>80</v>
      </c>
      <c r="C22" s="70" t="s">
        <v>15</v>
      </c>
      <c r="D22" s="70" t="s">
        <v>19</v>
      </c>
      <c r="E22" s="70" t="s">
        <v>58</v>
      </c>
      <c r="F22" s="70" t="s">
        <v>141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3" t="s">
        <v>212</v>
      </c>
      <c r="B23" s="45" t="s">
        <v>80</v>
      </c>
      <c r="C23" s="70" t="s">
        <v>15</v>
      </c>
      <c r="D23" s="70" t="s">
        <v>19</v>
      </c>
      <c r="E23" s="70" t="s">
        <v>58</v>
      </c>
      <c r="F23" s="70" t="s">
        <v>132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3" t="s">
        <v>144</v>
      </c>
      <c r="B24" s="45" t="s">
        <v>80</v>
      </c>
      <c r="C24" s="70" t="s">
        <v>15</v>
      </c>
      <c r="D24" s="70" t="s">
        <v>19</v>
      </c>
      <c r="E24" s="70" t="s">
        <v>58</v>
      </c>
      <c r="F24" s="70" t="s">
        <v>140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3" t="s">
        <v>213</v>
      </c>
      <c r="B25" s="45" t="s">
        <v>80</v>
      </c>
      <c r="C25" s="70" t="s">
        <v>15</v>
      </c>
      <c r="D25" s="70" t="s">
        <v>19</v>
      </c>
      <c r="E25" s="70" t="s">
        <v>58</v>
      </c>
      <c r="F25" s="70" t="s">
        <v>139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5">
        <f>L26</f>
        <v>411.81</v>
      </c>
      <c r="M25" s="95">
        <f>M26</f>
        <v>436.51</v>
      </c>
    </row>
    <row r="26" spans="1:13" ht="12.75" hidden="1">
      <c r="A26" s="73" t="s">
        <v>133</v>
      </c>
      <c r="B26" s="45" t="s">
        <v>80</v>
      </c>
      <c r="C26" s="70" t="s">
        <v>15</v>
      </c>
      <c r="D26" s="70" t="s">
        <v>17</v>
      </c>
      <c r="E26" s="70" t="s">
        <v>60</v>
      </c>
      <c r="F26" s="70" t="s">
        <v>131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1">
        <v>411.81</v>
      </c>
      <c r="M26" s="25">
        <v>436.51</v>
      </c>
    </row>
    <row r="27" spans="1:13" ht="25.5">
      <c r="A27" s="73" t="s">
        <v>213</v>
      </c>
      <c r="B27" s="45" t="s">
        <v>80</v>
      </c>
      <c r="C27" s="70" t="s">
        <v>15</v>
      </c>
      <c r="D27" s="70" t="s">
        <v>19</v>
      </c>
      <c r="E27" s="70" t="s">
        <v>58</v>
      </c>
      <c r="F27" s="70" t="s">
        <v>139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1">
        <v>14.64</v>
      </c>
      <c r="M27" s="25">
        <v>14.64</v>
      </c>
    </row>
    <row r="28" spans="1:13" ht="12.75">
      <c r="A28" s="83" t="s">
        <v>219</v>
      </c>
      <c r="B28" s="68" t="s">
        <v>80</v>
      </c>
      <c r="C28" s="94" t="s">
        <v>15</v>
      </c>
      <c r="D28" s="94" t="s">
        <v>125</v>
      </c>
      <c r="E28" s="94" t="s">
        <v>42</v>
      </c>
      <c r="F28" s="94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5">
        <f aca="true" t="shared" si="3" ref="L28:M30">L29</f>
        <v>15</v>
      </c>
      <c r="M28" s="95">
        <f t="shared" si="3"/>
        <v>15</v>
      </c>
    </row>
    <row r="29" spans="1:13" ht="12.75">
      <c r="A29" s="73" t="s">
        <v>102</v>
      </c>
      <c r="B29" s="45" t="s">
        <v>80</v>
      </c>
      <c r="C29" s="70" t="s">
        <v>15</v>
      </c>
      <c r="D29" s="70" t="s">
        <v>125</v>
      </c>
      <c r="E29" s="70" t="s">
        <v>218</v>
      </c>
      <c r="F29" s="70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1">
        <f t="shared" si="3"/>
        <v>15</v>
      </c>
      <c r="M29" s="71">
        <f t="shared" si="3"/>
        <v>15</v>
      </c>
    </row>
    <row r="30" spans="1:13" ht="25.5">
      <c r="A30" s="73" t="s">
        <v>45</v>
      </c>
      <c r="B30" s="45" t="s">
        <v>80</v>
      </c>
      <c r="C30" s="70" t="s">
        <v>15</v>
      </c>
      <c r="D30" s="70" t="s">
        <v>125</v>
      </c>
      <c r="E30" s="70" t="s">
        <v>101</v>
      </c>
      <c r="F30" s="70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1">
        <f t="shared" si="3"/>
        <v>15</v>
      </c>
      <c r="M30" s="25">
        <f t="shared" si="3"/>
        <v>15</v>
      </c>
    </row>
    <row r="31" spans="1:13" ht="12.75">
      <c r="A31" s="73" t="s">
        <v>217</v>
      </c>
      <c r="B31" s="45" t="s">
        <v>80</v>
      </c>
      <c r="C31" s="70" t="s">
        <v>15</v>
      </c>
      <c r="D31" s="70" t="s">
        <v>125</v>
      </c>
      <c r="E31" s="70" t="s">
        <v>101</v>
      </c>
      <c r="F31" s="70" t="s">
        <v>142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1">
        <v>15</v>
      </c>
      <c r="M31" s="25">
        <v>15</v>
      </c>
    </row>
    <row r="32" spans="1:13" ht="12.75">
      <c r="A32" s="67" t="s">
        <v>220</v>
      </c>
      <c r="B32" s="68" t="s">
        <v>80</v>
      </c>
      <c r="C32" s="94" t="s">
        <v>17</v>
      </c>
      <c r="D32" s="94" t="s">
        <v>16</v>
      </c>
      <c r="E32" s="94" t="s">
        <v>42</v>
      </c>
      <c r="F32" s="94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69" t="s">
        <v>57</v>
      </c>
      <c r="B33" s="45" t="s">
        <v>80</v>
      </c>
      <c r="C33" s="70" t="s">
        <v>17</v>
      </c>
      <c r="D33" s="70" t="s">
        <v>18</v>
      </c>
      <c r="E33" s="70" t="s">
        <v>42</v>
      </c>
      <c r="F33" s="70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1">
        <f>L34</f>
        <v>54.400000000000006</v>
      </c>
      <c r="M33" s="71">
        <f>M34</f>
        <v>54.400000000000006</v>
      </c>
    </row>
    <row r="34" spans="1:13" ht="25.5" customHeight="1">
      <c r="A34" s="88" t="s">
        <v>61</v>
      </c>
      <c r="B34" s="45" t="s">
        <v>80</v>
      </c>
      <c r="C34" s="70" t="s">
        <v>17</v>
      </c>
      <c r="D34" s="70" t="s">
        <v>18</v>
      </c>
      <c r="E34" s="70" t="s">
        <v>62</v>
      </c>
      <c r="F34" s="70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1">
        <f>L38+L39</f>
        <v>54.400000000000006</v>
      </c>
      <c r="M34" s="25">
        <f>M38+M39</f>
        <v>54.400000000000006</v>
      </c>
    </row>
    <row r="35" spans="1:13" ht="24" customHeight="1" hidden="1">
      <c r="A35" s="83" t="s">
        <v>70</v>
      </c>
      <c r="B35" s="45" t="s">
        <v>80</v>
      </c>
      <c r="C35" s="70" t="s">
        <v>19</v>
      </c>
      <c r="D35" s="70" t="s">
        <v>56</v>
      </c>
      <c r="E35" s="70" t="s">
        <v>42</v>
      </c>
      <c r="F35" s="70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1">
        <f>12.08+2.4</f>
        <v>14.48</v>
      </c>
      <c r="M35" s="25">
        <v>14.58</v>
      </c>
    </row>
    <row r="36" spans="1:13" ht="24" customHeight="1" hidden="1">
      <c r="A36" s="73" t="s">
        <v>112</v>
      </c>
      <c r="B36" s="45" t="s">
        <v>80</v>
      </c>
      <c r="C36" s="70" t="s">
        <v>19</v>
      </c>
      <c r="D36" s="70" t="s">
        <v>56</v>
      </c>
      <c r="E36" s="70" t="s">
        <v>100</v>
      </c>
      <c r="F36" s="70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1"/>
      <c r="M36" s="25"/>
    </row>
    <row r="37" spans="1:13" ht="25.5" hidden="1">
      <c r="A37" s="73" t="s">
        <v>111</v>
      </c>
      <c r="B37" s="45" t="s">
        <v>80</v>
      </c>
      <c r="C37" s="70" t="s">
        <v>19</v>
      </c>
      <c r="D37" s="70" t="s">
        <v>56</v>
      </c>
      <c r="E37" s="70" t="s">
        <v>100</v>
      </c>
      <c r="F37" s="70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3" t="s">
        <v>211</v>
      </c>
      <c r="B38" s="45" t="s">
        <v>80</v>
      </c>
      <c r="C38" s="70" t="s">
        <v>17</v>
      </c>
      <c r="D38" s="70" t="s">
        <v>18</v>
      </c>
      <c r="E38" s="70" t="s">
        <v>62</v>
      </c>
      <c r="F38" s="70" t="s">
        <v>131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3" t="s">
        <v>212</v>
      </c>
      <c r="B39" s="45" t="s">
        <v>80</v>
      </c>
      <c r="C39" s="70" t="s">
        <v>17</v>
      </c>
      <c r="D39" s="70" t="s">
        <v>18</v>
      </c>
      <c r="E39" s="70" t="s">
        <v>62</v>
      </c>
      <c r="F39" s="70" t="s">
        <v>132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3" t="s">
        <v>134</v>
      </c>
      <c r="B40" s="45" t="s">
        <v>80</v>
      </c>
      <c r="C40" s="70" t="s">
        <v>20</v>
      </c>
      <c r="D40" s="70" t="s">
        <v>20</v>
      </c>
      <c r="E40" s="70" t="s">
        <v>90</v>
      </c>
      <c r="F40" s="70" t="s">
        <v>132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3" t="s">
        <v>225</v>
      </c>
      <c r="B41" s="68" t="s">
        <v>80</v>
      </c>
      <c r="C41" s="94" t="s">
        <v>19</v>
      </c>
      <c r="D41" s="94" t="s">
        <v>16</v>
      </c>
      <c r="E41" s="94" t="s">
        <v>42</v>
      </c>
      <c r="F41" s="94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3" t="s">
        <v>197</v>
      </c>
      <c r="B42" s="45" t="s">
        <v>80</v>
      </c>
      <c r="C42" s="70" t="s">
        <v>19</v>
      </c>
      <c r="D42" s="70" t="s">
        <v>196</v>
      </c>
      <c r="E42" s="70" t="s">
        <v>42</v>
      </c>
      <c r="F42" s="70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3" t="s">
        <v>224</v>
      </c>
      <c r="B43" s="45" t="s">
        <v>80</v>
      </c>
      <c r="C43" s="70" t="s">
        <v>19</v>
      </c>
      <c r="D43" s="70" t="s">
        <v>196</v>
      </c>
      <c r="E43" s="70" t="s">
        <v>223</v>
      </c>
      <c r="F43" s="70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3" t="s">
        <v>222</v>
      </c>
      <c r="B44" s="45" t="s">
        <v>80</v>
      </c>
      <c r="C44" s="70" t="s">
        <v>19</v>
      </c>
      <c r="D44" s="70" t="s">
        <v>196</v>
      </c>
      <c r="E44" s="70" t="s">
        <v>221</v>
      </c>
      <c r="F44" s="70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3" t="s">
        <v>212</v>
      </c>
      <c r="B45" s="45" t="s">
        <v>80</v>
      </c>
      <c r="C45" s="70" t="s">
        <v>19</v>
      </c>
      <c r="D45" s="70" t="s">
        <v>196</v>
      </c>
      <c r="E45" s="70" t="s">
        <v>221</v>
      </c>
      <c r="F45" s="70" t="s">
        <v>132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5" t="s">
        <v>63</v>
      </c>
      <c r="B46" s="68" t="s">
        <v>80</v>
      </c>
      <c r="C46" s="68" t="s">
        <v>23</v>
      </c>
      <c r="D46" s="68" t="s">
        <v>16</v>
      </c>
      <c r="E46" s="68" t="s">
        <v>42</v>
      </c>
      <c r="F46" s="68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8" t="s">
        <v>230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8" t="s">
        <v>228</v>
      </c>
      <c r="B48" s="45" t="s">
        <v>80</v>
      </c>
      <c r="C48" s="45" t="s">
        <v>23</v>
      </c>
      <c r="D48" s="45" t="s">
        <v>17</v>
      </c>
      <c r="E48" s="45" t="s">
        <v>229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8" t="s">
        <v>227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3" t="s">
        <v>211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131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3" t="s">
        <v>212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132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3" t="s">
        <v>127</v>
      </c>
      <c r="B52" s="45" t="s">
        <v>80</v>
      </c>
      <c r="C52" s="70" t="s">
        <v>23</v>
      </c>
      <c r="D52" s="70" t="s">
        <v>18</v>
      </c>
      <c r="E52" s="70" t="s">
        <v>42</v>
      </c>
      <c r="F52" s="70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3" t="s">
        <v>127</v>
      </c>
      <c r="B53" s="45" t="s">
        <v>80</v>
      </c>
      <c r="C53" s="70" t="s">
        <v>23</v>
      </c>
      <c r="D53" s="70" t="s">
        <v>18</v>
      </c>
      <c r="E53" s="70" t="s">
        <v>226</v>
      </c>
      <c r="F53" s="70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3" t="s">
        <v>244</v>
      </c>
      <c r="B54" s="45" t="s">
        <v>80</v>
      </c>
      <c r="C54" s="70" t="s">
        <v>23</v>
      </c>
      <c r="D54" s="70" t="s">
        <v>18</v>
      </c>
      <c r="E54" s="70" t="s">
        <v>128</v>
      </c>
      <c r="F54" s="70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3" t="s">
        <v>212</v>
      </c>
      <c r="B55" s="45" t="s">
        <v>80</v>
      </c>
      <c r="C55" s="70" t="s">
        <v>23</v>
      </c>
      <c r="D55" s="70" t="s">
        <v>18</v>
      </c>
      <c r="E55" s="70" t="s">
        <v>128</v>
      </c>
      <c r="F55" s="70" t="s">
        <v>132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3" t="s">
        <v>234</v>
      </c>
      <c r="B56" s="68" t="s">
        <v>80</v>
      </c>
      <c r="C56" s="94" t="s">
        <v>20</v>
      </c>
      <c r="D56" s="94" t="s">
        <v>16</v>
      </c>
      <c r="E56" s="94" t="s">
        <v>42</v>
      </c>
      <c r="F56" s="94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3" t="s">
        <v>46</v>
      </c>
      <c r="B57" s="45" t="s">
        <v>80</v>
      </c>
      <c r="C57" s="70" t="s">
        <v>20</v>
      </c>
      <c r="D57" s="70" t="s">
        <v>20</v>
      </c>
      <c r="E57" s="70" t="s">
        <v>42</v>
      </c>
      <c r="F57" s="70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3" t="s">
        <v>233</v>
      </c>
      <c r="B58" s="45" t="s">
        <v>80</v>
      </c>
      <c r="C58" s="70" t="s">
        <v>20</v>
      </c>
      <c r="D58" s="70" t="s">
        <v>20</v>
      </c>
      <c r="E58" s="70" t="s">
        <v>232</v>
      </c>
      <c r="F58" s="70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3" t="s">
        <v>231</v>
      </c>
      <c r="B59" s="45" t="s">
        <v>80</v>
      </c>
      <c r="C59" s="70" t="s">
        <v>20</v>
      </c>
      <c r="D59" s="70" t="s">
        <v>20</v>
      </c>
      <c r="E59" s="70" t="s">
        <v>90</v>
      </c>
      <c r="F59" s="70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3" t="s">
        <v>211</v>
      </c>
      <c r="B60" s="45" t="s">
        <v>80</v>
      </c>
      <c r="C60" s="70" t="s">
        <v>20</v>
      </c>
      <c r="D60" s="70" t="s">
        <v>20</v>
      </c>
      <c r="E60" s="70" t="s">
        <v>90</v>
      </c>
      <c r="F60" s="70" t="s">
        <v>131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3" t="s">
        <v>212</v>
      </c>
      <c r="B61" s="45" t="s">
        <v>80</v>
      </c>
      <c r="C61" s="70" t="s">
        <v>20</v>
      </c>
      <c r="D61" s="70" t="s">
        <v>20</v>
      </c>
      <c r="E61" s="70" t="s">
        <v>90</v>
      </c>
      <c r="F61" s="70" t="s">
        <v>132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5" t="s">
        <v>237</v>
      </c>
      <c r="B62" s="68" t="s">
        <v>80</v>
      </c>
      <c r="C62" s="68" t="s">
        <v>24</v>
      </c>
      <c r="D62" s="68" t="s">
        <v>16</v>
      </c>
      <c r="E62" s="68" t="s">
        <v>42</v>
      </c>
      <c r="F62" s="68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3" t="s">
        <v>236</v>
      </c>
      <c r="B63" s="45" t="s">
        <v>80</v>
      </c>
      <c r="C63" s="70" t="s">
        <v>24</v>
      </c>
      <c r="D63" s="70" t="s">
        <v>16</v>
      </c>
      <c r="E63" s="70" t="s">
        <v>42</v>
      </c>
      <c r="F63" s="70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3" t="s">
        <v>48</v>
      </c>
      <c r="B64" s="68" t="s">
        <v>80</v>
      </c>
      <c r="C64" s="94" t="s">
        <v>24</v>
      </c>
      <c r="D64" s="94" t="s">
        <v>15</v>
      </c>
      <c r="E64" s="94" t="s">
        <v>42</v>
      </c>
      <c r="F64" s="94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3" t="s">
        <v>49</v>
      </c>
      <c r="B65" s="45" t="s">
        <v>80</v>
      </c>
      <c r="C65" s="70" t="s">
        <v>24</v>
      </c>
      <c r="D65" s="70" t="s">
        <v>15</v>
      </c>
      <c r="E65" s="70" t="s">
        <v>235</v>
      </c>
      <c r="F65" s="70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3" t="s">
        <v>47</v>
      </c>
      <c r="B66" s="45" t="s">
        <v>80</v>
      </c>
      <c r="C66" s="70" t="s">
        <v>24</v>
      </c>
      <c r="D66" s="70" t="s">
        <v>15</v>
      </c>
      <c r="E66" s="70" t="s">
        <v>64</v>
      </c>
      <c r="F66" s="70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3" t="s">
        <v>211</v>
      </c>
      <c r="B67" s="45" t="s">
        <v>80</v>
      </c>
      <c r="C67" s="70" t="s">
        <v>24</v>
      </c>
      <c r="D67" s="70" t="s">
        <v>15</v>
      </c>
      <c r="E67" s="70" t="s">
        <v>64</v>
      </c>
      <c r="F67" s="70" t="s">
        <v>131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3" t="s">
        <v>212</v>
      </c>
      <c r="B68" s="45" t="s">
        <v>80</v>
      </c>
      <c r="C68" s="70" t="s">
        <v>24</v>
      </c>
      <c r="D68" s="70" t="s">
        <v>15</v>
      </c>
      <c r="E68" s="70" t="s">
        <v>64</v>
      </c>
      <c r="F68" s="70" t="s">
        <v>132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8" t="s">
        <v>245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3" t="s">
        <v>48</v>
      </c>
      <c r="B70" s="68" t="s">
        <v>80</v>
      </c>
      <c r="C70" s="94" t="s">
        <v>24</v>
      </c>
      <c r="D70" s="94" t="s">
        <v>15</v>
      </c>
      <c r="E70" s="94" t="s">
        <v>42</v>
      </c>
      <c r="F70" s="94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09" t="s">
        <v>240</v>
      </c>
      <c r="B71" s="68" t="s">
        <v>80</v>
      </c>
      <c r="C71" s="94" t="s">
        <v>24</v>
      </c>
      <c r="D71" s="94" t="s">
        <v>15</v>
      </c>
      <c r="E71" s="97" t="s">
        <v>239</v>
      </c>
      <c r="F71" s="97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3" t="s">
        <v>47</v>
      </c>
      <c r="B72" s="45" t="s">
        <v>80</v>
      </c>
      <c r="C72" s="70" t="s">
        <v>24</v>
      </c>
      <c r="D72" s="70" t="s">
        <v>15</v>
      </c>
      <c r="E72" s="70" t="s">
        <v>129</v>
      </c>
      <c r="F72" s="70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3" t="s">
        <v>211</v>
      </c>
      <c r="B73" s="45" t="s">
        <v>80</v>
      </c>
      <c r="C73" s="70" t="s">
        <v>24</v>
      </c>
      <c r="D73" s="70" t="s">
        <v>15</v>
      </c>
      <c r="E73" s="70" t="s">
        <v>129</v>
      </c>
      <c r="F73" s="70" t="s">
        <v>131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3" t="s">
        <v>212</v>
      </c>
      <c r="B74" s="45" t="s">
        <v>80</v>
      </c>
      <c r="C74" s="70" t="s">
        <v>24</v>
      </c>
      <c r="D74" s="70" t="s">
        <v>15</v>
      </c>
      <c r="E74" s="70" t="s">
        <v>129</v>
      </c>
      <c r="F74" s="70" t="s">
        <v>132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3"/>
      <c r="B75" s="45"/>
      <c r="C75" s="70"/>
      <c r="D75" s="70"/>
      <c r="E75" s="84"/>
      <c r="F75" s="84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8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09" t="s">
        <v>27</v>
      </c>
      <c r="B77" s="68" t="s">
        <v>80</v>
      </c>
      <c r="C77" s="94" t="s">
        <v>24</v>
      </c>
      <c r="D77" s="94" t="s">
        <v>15</v>
      </c>
      <c r="E77" s="97" t="s">
        <v>42</v>
      </c>
      <c r="F77" s="97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4"/>
    </row>
    <row r="78" spans="1:13" ht="12.75" hidden="1">
      <c r="A78" s="109" t="s">
        <v>240</v>
      </c>
      <c r="B78" s="68" t="s">
        <v>80</v>
      </c>
      <c r="C78" s="94" t="s">
        <v>24</v>
      </c>
      <c r="D78" s="94" t="s">
        <v>15</v>
      </c>
      <c r="E78" s="97" t="s">
        <v>239</v>
      </c>
      <c r="F78" s="97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238</v>
      </c>
      <c r="F79" s="97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3" t="s">
        <v>47</v>
      </c>
      <c r="B80" s="45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4"/>
    </row>
    <row r="81" spans="1:13" ht="38.25">
      <c r="A81" s="73" t="s">
        <v>211</v>
      </c>
      <c r="B81" s="45" t="s">
        <v>80</v>
      </c>
      <c r="C81" s="70" t="s">
        <v>24</v>
      </c>
      <c r="D81" s="70" t="s">
        <v>15</v>
      </c>
      <c r="E81" s="70" t="s">
        <v>65</v>
      </c>
      <c r="F81" s="70" t="s">
        <v>131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3" t="s">
        <v>212</v>
      </c>
      <c r="B82" s="45" t="s">
        <v>80</v>
      </c>
      <c r="C82" s="70" t="s">
        <v>24</v>
      </c>
      <c r="D82" s="70" t="s">
        <v>15</v>
      </c>
      <c r="E82" s="70" t="s">
        <v>65</v>
      </c>
      <c r="F82" s="70" t="s">
        <v>132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8" t="s">
        <v>245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3" t="s">
        <v>126</v>
      </c>
      <c r="B84" s="68" t="s">
        <v>80</v>
      </c>
      <c r="C84" s="94" t="s">
        <v>125</v>
      </c>
      <c r="D84" s="94" t="s">
        <v>16</v>
      </c>
      <c r="E84" s="94" t="s">
        <v>42</v>
      </c>
      <c r="F84" s="94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3" t="s">
        <v>201</v>
      </c>
      <c r="B85" s="45" t="s">
        <v>80</v>
      </c>
      <c r="C85" s="70" t="s">
        <v>125</v>
      </c>
      <c r="D85" s="70" t="s">
        <v>23</v>
      </c>
      <c r="E85" s="70" t="s">
        <v>42</v>
      </c>
      <c r="F85" s="70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3" t="s">
        <v>243</v>
      </c>
      <c r="B86" s="45" t="s">
        <v>80</v>
      </c>
      <c r="C86" s="70" t="s">
        <v>125</v>
      </c>
      <c r="D86" s="70" t="s">
        <v>23</v>
      </c>
      <c r="E86" s="70" t="s">
        <v>242</v>
      </c>
      <c r="F86" s="70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3" t="s">
        <v>47</v>
      </c>
      <c r="B87" s="45" t="s">
        <v>80</v>
      </c>
      <c r="C87" s="70" t="s">
        <v>125</v>
      </c>
      <c r="D87" s="70" t="s">
        <v>23</v>
      </c>
      <c r="E87" s="70" t="s">
        <v>241</v>
      </c>
      <c r="F87" s="70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3" t="s">
        <v>211</v>
      </c>
      <c r="B88" s="45" t="s">
        <v>80</v>
      </c>
      <c r="C88" s="70" t="s">
        <v>125</v>
      </c>
      <c r="D88" s="70" t="s">
        <v>23</v>
      </c>
      <c r="E88" s="70" t="s">
        <v>241</v>
      </c>
      <c r="F88" s="70" t="s">
        <v>131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3" t="s">
        <v>167</v>
      </c>
      <c r="B89" s="45"/>
      <c r="C89" s="70"/>
      <c r="D89" s="70"/>
      <c r="E89" s="84"/>
      <c r="F89" s="84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3" t="s">
        <v>155</v>
      </c>
      <c r="B90" s="45" t="s">
        <v>156</v>
      </c>
      <c r="C90" s="70" t="s">
        <v>157</v>
      </c>
      <c r="D90" s="70" t="s">
        <v>157</v>
      </c>
      <c r="E90" s="84" t="s">
        <v>158</v>
      </c>
      <c r="F90" s="84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1" t="s">
        <v>28</v>
      </c>
      <c r="B91" s="68"/>
      <c r="C91" s="68"/>
      <c r="D91" s="68"/>
      <c r="E91" s="68"/>
      <c r="F91" s="68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2017-12-28T03:30:09Z</cp:lastPrinted>
  <dcterms:created xsi:type="dcterms:W3CDTF">2005-10-31T07:03:47Z</dcterms:created>
  <dcterms:modified xsi:type="dcterms:W3CDTF">2017-12-28T03:30:50Z</dcterms:modified>
  <cp:category/>
  <cp:version/>
  <cp:contentType/>
  <cp:contentStatus/>
</cp:coreProperties>
</file>