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2"/>
  </bookViews>
  <sheets>
    <sheet name="прил   5" sheetId="1" r:id="rId1"/>
    <sheet name="прил 7" sheetId="2" r:id="rId2"/>
    <sheet name="прил   9" sheetId="3" r:id="rId3"/>
    <sheet name="прил   11" sheetId="4" r:id="rId4"/>
  </sheets>
  <definedNames>
    <definedName name="_Toc105952697" localSheetId="1">'прил 7'!#REF!</definedName>
    <definedName name="_Toc105952698" localSheetId="1">'прил 7'!#REF!</definedName>
    <definedName name="_xlnm.Print_Area" localSheetId="3">'прил   11'!$A$1:$N$129</definedName>
    <definedName name="_xlnm.Print_Area" localSheetId="0">'прил   5'!$A$1:$L$59</definedName>
    <definedName name="_xlnm.Print_Area" localSheetId="2">'прил   9'!$A$1:$M$68</definedName>
    <definedName name="_xlnm.Print_Area" localSheetId="1">'прил 7'!$A$1:$U$34</definedName>
    <definedName name="п" localSheetId="3">#REF!</definedName>
    <definedName name="п" localSheetId="2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<sst xmlns="http://schemas.openxmlformats.org/spreadsheetml/2006/main" count="1106" uniqueCount="272">
  <si>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</si>
  <si>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</si>
  <si>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</si>
  <si>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</si>
  <si>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</si>
  <si>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</si>
  <si>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</si>
  <si>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</si>
  <si>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</si>
  <si>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</si>
  <si>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</si>
  <si>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</si>
  <si>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Изменения (+;-)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</si>
  <si>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</si>
  <si>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</si>
  <si>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</si>
  <si>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</si>
  <si>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</si>
  <si>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</si>
  <si>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</si>
  <si>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</si>
  <si>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</si>
  <si>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</si>
  <si>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</si>
  <si>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</si>
  <si>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</si>
  <si>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</si>
  <si>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</si>
  <si>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</si>
  <si>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</si>
  <si>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</si>
  <si>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</si>
  <si>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</si>
  <si>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</si>
  <si>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</si>
  <si>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</si>
  <si>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</si>
  <si>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</si>
  <si>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</si>
  <si>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</si>
  <si>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</si>
  <si>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</si>
  <si>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</si>
  <si>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</si>
  <si>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</si>
  <si>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</si>
  <si>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</si>
  <si>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</si>
  <si>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</si>
  <si>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</si>
  <si>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</si>
  <si>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</si>
  <si>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</si>
  <si>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</si>
  <si>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</si>
  <si>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</si>
  <si>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</si>
  <si>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</si>
  <si>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</si>
  <si>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</si>
  <si>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</si>
  <si>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</si>
  <si>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</si>
  <si>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</si>
  <si>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</si>
  <si>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</si>
  <si>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</si>
  <si>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</si>
  <si>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</si>
  <si>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</si>
  <si>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</si>
  <si>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</si>
  <si>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</si>
  <si>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</si>
  <si>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</si>
  <si>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</si>
  <si>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</si>
  <si>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</si>
  <si>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</si>
  <si>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</si>
  <si>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</si>
  <si>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</si>
  <si>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</si>
  <si>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</si>
  <si>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</si>
  <si>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</si>
  <si>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</si>
  <si>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</si>
  <si>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</si>
  <si>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</si>
  <si>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</si>
  <si>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</si>
  <si>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</si>
  <si>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</si>
  <si>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</si>
  <si>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</si>
  <si>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</si>
  <si>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</si>
  <si>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</si>
  <si>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</si>
  <si>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</si>
  <si>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</si>
  <si>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</si>
  <si>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</si>
  <si>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</si>
  <si>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</si>
  <si>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</si>
  <si>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</si>
  <si>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</si>
  <si>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</si>
  <si>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</si>
  <si>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</si>
  <si>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</si>
  <si>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</si>
  <si>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</si>
  <si>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</si>
  <si>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</si>
  <si>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</si>
  <si>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</si>
  <si>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</si>
  <si>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</si>
  <si>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</si>
  <si>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</si>
  <si>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</si>
  <si>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</si>
  <si>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</si>
  <si>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</si>
  <si>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</si>
  <si>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</si>
  <si>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</si>
  <si>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</si>
  <si>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</si>
  <si>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</si>
  <si>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</si>
  <si>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</si>
  <si>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</si>
  <si>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</si>
  <si>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</si>
  <si>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</si>
  <si>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</si>
  <si>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</si>
  <si>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</si>
  <si>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</si>
  <si>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</si>
  <si>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</si>
  <si>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</si>
  <si>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</si>
  <si>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</si>
  <si>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</si>
  <si>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</si>
  <si>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</si>
  <si>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</si>
  <si>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</si>
  <si>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</si>
  <si>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</si>
  <si>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</si>
  <si>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</si>
  <si>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</si>
  <si>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</si>
  <si>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</si>
  <si>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</si>
  <si>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</si>
  <si>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</si>
  <si>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</si>
  <si>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</si>
  <si>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</si>
  <si>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Подпрограмма "Повышение качества управления муниципальным имуществом и земельными ресурсами Хабаровского сельского поселения на 2015-2018г"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</si>
  <si>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</si>
  <si>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</si>
  <si>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</si>
  <si>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Подпрограмма "Развитие социально-культурной сферы Хабаровского сельского поселения на 2015-2018г.г."</t>
  </si>
  <si>
    <t>Муниципальная программа "Комплексное развитие территории Хабаровского сельского поселения на 2015-2018г.г"</t>
  </si>
  <si>
    <t>Муниципальная программа "Комплексное развитие территории Хабаровское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</si>
  <si>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</si>
  <si>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</si>
  <si>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</si>
  <si>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</si>
  <si>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</si>
  <si>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</si>
  <si>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</si>
  <si>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</si>
  <si>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</si>
  <si>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</si>
  <si>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</si>
  <si>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</si>
  <si>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</si>
  <si>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</si>
  <si>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</si>
  <si>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Поступление доходов в бюджет муниципального образования Хабаровское сельское поселение в 2017 году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</si>
  <si>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</si>
  <si>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</si>
  <si>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</si>
  <si>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</si>
  <si>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</si>
  <si>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</si>
  <si>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</si>
  <si>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</si>
  <si>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99000Ш2</t>
  </si>
  <si>
    <t>Субвенция на осуществление воинского учета на территориях,где отсутствуют военные комиссариаты</t>
  </si>
  <si>
    <t>1115118</t>
  </si>
  <si>
    <t>0130000</t>
  </si>
  <si>
    <t>0133000</t>
  </si>
  <si>
    <t>0132000</t>
  </si>
  <si>
    <t>99</t>
  </si>
  <si>
    <t>9990000</t>
  </si>
  <si>
    <t>999</t>
  </si>
  <si>
    <t>1 06 06033 10 0000 110</t>
  </si>
  <si>
    <t>Изменения на 2017 год (+;-)</t>
  </si>
  <si>
    <t>Сумма на  2017 год                      тыс.рублей</t>
  </si>
  <si>
    <t>Ведомственная структура расходов бюджета муниципального образования Хабаровское сельское поселение на 2017 год</t>
  </si>
  <si>
    <t>Приложение 11</t>
  </si>
  <si>
    <t>990А018000</t>
  </si>
  <si>
    <t>Приложение 9</t>
  </si>
  <si>
    <t>Проект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</si>
  <si>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"Хабаровское сельское поселение" на 2017 год</t>
  </si>
  <si>
    <t>101 00000 00 0000 000</t>
  </si>
  <si>
    <t>Подпрограмма "Развитие  экономического и налогового потенциала Хабаровского сельского поселенияна 2015-2018 годы"</t>
  </si>
  <si>
    <t>Мероприятия на осуществление воинского учета на территориях, где отсутствуют военные комиссариаты в рамках подпрограммы "Развитие  экономического и налогового потенциала Хабаровского сельского поселенияна 2015-2018 годы"</t>
  </si>
  <si>
    <t>Мероприятия на осуществление воинского учета на территориях, где отсутствуют военные комиссариаты в рамках подпрограммы ""</t>
  </si>
  <si>
    <t>1.2</t>
  </si>
  <si>
    <t>1.3</t>
  </si>
  <si>
    <t>1.4</t>
  </si>
  <si>
    <t>1.5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</si>
  <si>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соглашениями.</t>
  </si>
  <si>
    <t>Распределение    
бюджета муниципального образования  Хабаровское сельское поселение  по разделам и подразделам функциональной классификации расходов на 2017  год</t>
  </si>
  <si>
    <t>202 35118 10 0000 151</t>
  </si>
  <si>
    <t>2 02 15001 10 0000 151</t>
  </si>
  <si>
    <t>2 02 15000 00 0000 151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</si>
  <si>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</si>
  <si>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202 45160 10 0000 151</t>
  </si>
  <si>
    <t>Итого доходов</t>
  </si>
  <si>
    <t xml:space="preserve">Иные межбюджетные трансферты   </t>
  </si>
  <si>
    <t xml:space="preserve"> 2 02 10000 00 0000 000</t>
  </si>
  <si>
    <t xml:space="preserve"> 2 02 40000 00 0000 151</t>
  </si>
  <si>
    <t>202 15001 10 0000 151</t>
  </si>
  <si>
    <t>Дотации на выравнивание бюджетной обеспеченности из муниципального фонда финансовой поддержки сельских поселений</t>
  </si>
  <si>
    <t>2 02 350000 00 0000 151</t>
  </si>
  <si>
    <t>Дотации бюджетам субъектов Российской Федерации и муниципальных образований</t>
  </si>
  <si>
    <t xml:space="preserve">Дорожное хозяйство </t>
  </si>
  <si>
    <t>Подпрограмма "Содержание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 на 2015-2018г"</t>
  </si>
  <si>
    <t>09</t>
  </si>
  <si>
    <t>0130300001</t>
  </si>
  <si>
    <t xml:space="preserve">                                                                       Приложение 5
 к решению сельского Совета депутатов №24/3 от 22.03.2017г "О внесении изменений и дополнений в бюджете муниципального   образования
 Хабаровское сельское поселение на 2017 год и на плановый период 2018-2019 годов"
</t>
  </si>
  <si>
    <t>Приложение 5</t>
  </si>
  <si>
    <t>Приложение 7</t>
  </si>
  <si>
    <t>Дорожное хозяйство</t>
  </si>
  <si>
    <t>0409</t>
  </si>
  <si>
    <t>853</t>
  </si>
  <si>
    <t>Штрафы, пени</t>
  </si>
  <si>
    <t>0120100000</t>
  </si>
  <si>
    <t>Утвержено расходов на 2017 год</t>
  </si>
  <si>
    <t>Итого  с учетом изменений на  2017 год</t>
  </si>
  <si>
    <t>202 40014 10 0000 151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</si>
  <si>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решений,принятых органами власти другого уровня</t>
  </si>
  <si>
    <t>Благоустройство</t>
  </si>
  <si>
    <t>0503</t>
  </si>
  <si>
    <t>Жилищно-коммунальное хозяйство</t>
  </si>
  <si>
    <t>0500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</si>
  <si>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</si>
  <si>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</si>
  <si>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</si>
  <si>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Подпрограмма "Устойчивое развитие систем жизнеобеспечения  Хабаровского сельского поселения на 2015-2018г.г"</t>
  </si>
  <si>
    <t>0120000000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</si>
  <si>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Хабаровского сельского поселения на 2015-2018г.г"</t>
  </si>
  <si>
    <t>Подпрограмма "Устойчивое развитие систем жизне обеспечения на 2015-2018 г "</t>
  </si>
  <si>
    <t>012000000</t>
  </si>
  <si>
    <t xml:space="preserve"> к решению сессии сельского Совета депутатов  №26/1от 26.05.2017г "О внесении изменений и дополнений в бюджет МО Хабаровское сельское поселение на 2017 год и на плановый период 2018-2019 годов" </t>
  </si>
  <si>
    <t xml:space="preserve"> к решению сессии сельского Совета депутатов  №26/1 от 26.05.2017г "О внесении изменений и дополнений в бюджет МО Хабаровское сельское поселение на 2017 год" </t>
  </si>
  <si>
    <t>0120200000</t>
  </si>
  <si>
    <t xml:space="preserve">к решению сессии сельского Совета депутатов  №26/1от 26.05.2017г "О внесении изменений и дополнений в бюджет МО Хабаровское СП на 2017 г и на плановый период 2018-2019 годов" </t>
  </si>
  <si>
    <t xml:space="preserve">Остаток на начало года на 01.01.2017г  </t>
  </si>
  <si>
    <t>Дотации на выравнивание бюджетной обеспеченности бюджетам сельских поселений за счет средств республиканского бюджета Республики Алтай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</si>
</sst>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42"/>
      <name val="Times New Roman"/>
      <family val="1"/>
    </font>
    <font>
      <sz val="38"/>
      <name val="Times New Roman"/>
      <family val="1"/>
    </font>
    <font>
      <sz val="30"/>
      <name val="Arial Cyr"/>
      <family val="0"/>
    </font>
    <font>
      <sz val="30"/>
      <name val="Times New Roman"/>
      <family val="1"/>
    </font>
    <font>
      <sz val="25"/>
      <name val="Arial Cyr"/>
      <family val="0"/>
    </font>
    <font>
      <b/>
      <sz val="30"/>
      <name val="Times New Roman"/>
      <family val="1"/>
    </font>
    <font>
      <b/>
      <sz val="30"/>
      <color indexed="8"/>
      <name val="Times New Roman"/>
      <family val="1"/>
    </font>
    <font>
      <i/>
      <sz val="30"/>
      <name val="Times New Roman"/>
      <family val="1"/>
    </font>
    <font>
      <sz val="36"/>
      <color indexed="8"/>
      <name val="Times New Roman"/>
      <family val="1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60"/>
      <name val="Times New Roman"/>
      <family val="1"/>
    </font>
    <font>
      <b/>
      <sz val="60"/>
      <name val="Times New Roman"/>
      <family val="1"/>
    </font>
    <font>
      <sz val="60"/>
      <color indexed="8"/>
      <name val="Times New Roman"/>
      <family val="1"/>
    </font>
    <font>
      <b/>
      <sz val="60"/>
      <color indexed="8"/>
      <name val="Times New Roman"/>
      <family val="1"/>
    </font>
    <font>
      <sz val="5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61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6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9" fillId="0" borderId="10" xfId="54" applyFont="1" applyFill="1" applyBorder="1" applyAlignment="1">
      <alignment horizontal="left" wrapText="1"/>
      <protection/>
    </xf>
    <xf numFmtId="0" fontId="19" fillId="0" borderId="11" xfId="54" applyFont="1" applyFill="1" applyBorder="1" applyAlignment="1">
      <alignment horizontal="left" wrapText="1"/>
      <protection/>
    </xf>
    <xf numFmtId="49" fontId="21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10" xfId="0" applyFont="1" applyFill="1" applyBorder="1" applyAlignment="1">
      <alignment horizontal="center" wrapText="1"/>
    </xf>
    <xf numFmtId="0" fontId="25" fillId="0" borderId="10" xfId="54" applyFont="1" applyFill="1" applyBorder="1" applyAlignment="1">
      <alignment horizontal="left" wrapText="1"/>
      <protection/>
    </xf>
    <xf numFmtId="49" fontId="24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wrapText="1"/>
    </xf>
    <xf numFmtId="0" fontId="23" fillId="0" borderId="10" xfId="53" applyFont="1" applyFill="1" applyBorder="1" applyAlignment="1">
      <alignment horizontal="justify" wrapText="1"/>
      <protection/>
    </xf>
    <xf numFmtId="0" fontId="23" fillId="0" borderId="10" xfId="53" applyFont="1" applyFill="1" applyBorder="1" applyAlignment="1">
      <alignment horizontal="justify"/>
      <protection/>
    </xf>
    <xf numFmtId="49" fontId="24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13" xfId="0" applyNumberFormat="1" applyFont="1" applyFill="1" applyBorder="1" applyAlignment="1" applyProtection="1">
      <alignment wrapText="1"/>
      <protection/>
    </xf>
    <xf numFmtId="0" fontId="24" fillId="0" borderId="14" xfId="53" applyFont="1" applyFill="1" applyBorder="1" applyAlignment="1">
      <alignment horizontal="justify" wrapText="1"/>
      <protection/>
    </xf>
    <xf numFmtId="49" fontId="24" fillId="0" borderId="14" xfId="0" applyNumberFormat="1" applyFont="1" applyFill="1" applyBorder="1" applyAlignment="1">
      <alignment horizontal="center" wrapText="1"/>
    </xf>
    <xf numFmtId="2" fontId="24" fillId="0" borderId="14" xfId="0" applyNumberFormat="1" applyFont="1" applyFill="1" applyBorder="1" applyAlignment="1">
      <alignment horizontal="center" wrapText="1"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Alignment="1">
      <alignment horizontal="right" wrapText="1"/>
    </xf>
    <xf numFmtId="49" fontId="16" fillId="0" borderId="0" xfId="0" applyNumberFormat="1" applyFont="1" applyAlignment="1">
      <alignment horizontal="right" wrapText="1"/>
    </xf>
    <xf numFmtId="0" fontId="21" fillId="0" borderId="10" xfId="0" applyFont="1" applyBorder="1" applyAlignment="1">
      <alignment wrapText="1"/>
    </xf>
    <xf numFmtId="0" fontId="30" fillId="0" borderId="0" xfId="0" applyFont="1" applyAlignment="1">
      <alignment/>
    </xf>
    <xf numFmtId="0" fontId="21" fillId="0" borderId="0" xfId="0" applyFont="1" applyAlignment="1">
      <alignment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0" fontId="23" fillId="0" borderId="10" xfId="53" applyFont="1" applyFill="1" applyBorder="1" applyAlignment="1">
      <alignment horizontal="center"/>
      <protection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3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9" fontId="17" fillId="0" borderId="10" xfId="0" applyNumberFormat="1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left" vertical="center" wrapText="1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34" fillId="33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justify" wrapText="1"/>
    </xf>
    <xf numFmtId="2" fontId="24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4" fillId="0" borderId="0" xfId="0" applyFont="1" applyAlignment="1">
      <alignment/>
    </xf>
    <xf numFmtId="0" fontId="34" fillId="33" borderId="10" xfId="0" applyFont="1" applyFill="1" applyBorder="1" applyAlignment="1">
      <alignment wrapText="1"/>
    </xf>
    <xf numFmtId="2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49" fontId="23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 wrapText="1"/>
    </xf>
    <xf numFmtId="49" fontId="41" fillId="0" borderId="10" xfId="0" applyNumberFormat="1" applyFont="1" applyFill="1" applyBorder="1" applyAlignment="1">
      <alignment wrapText="1"/>
    </xf>
    <xf numFmtId="49" fontId="41" fillId="0" borderId="10" xfId="0" applyNumberFormat="1" applyFont="1" applyFill="1" applyBorder="1" applyAlignment="1">
      <alignment horizontal="center" wrapText="1"/>
    </xf>
    <xf numFmtId="2" fontId="41" fillId="0" borderId="10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wrapText="1"/>
    </xf>
    <xf numFmtId="49" fontId="40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 wrapText="1"/>
    </xf>
    <xf numFmtId="0" fontId="4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2" fontId="41" fillId="0" borderId="10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/>
    </xf>
    <xf numFmtId="0" fontId="42" fillId="0" borderId="10" xfId="54" applyFont="1" applyFill="1" applyBorder="1" applyAlignment="1">
      <alignment horizontal="left" wrapText="1"/>
      <protection/>
    </xf>
    <xf numFmtId="2" fontId="40" fillId="0" borderId="10" xfId="0" applyNumberFormat="1" applyFont="1" applyBorder="1" applyAlignment="1">
      <alignment horizontal="center"/>
    </xf>
    <xf numFmtId="0" fontId="42" fillId="0" borderId="11" xfId="54" applyFont="1" applyFill="1" applyBorder="1" applyAlignment="1">
      <alignment horizontal="left" wrapText="1"/>
      <protection/>
    </xf>
    <xf numFmtId="49" fontId="40" fillId="0" borderId="12" xfId="0" applyNumberFormat="1" applyFont="1" applyFill="1" applyBorder="1" applyAlignment="1">
      <alignment horizontal="center"/>
    </xf>
    <xf numFmtId="0" fontId="40" fillId="0" borderId="13" xfId="0" applyNumberFormat="1" applyFont="1" applyFill="1" applyBorder="1" applyAlignment="1" applyProtection="1">
      <alignment wrapText="1"/>
      <protection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 wrapText="1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left" wrapText="1"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53" applyFont="1" applyFill="1" applyBorder="1" applyAlignment="1">
      <alignment horizontal="justify" wrapText="1"/>
      <protection/>
    </xf>
    <xf numFmtId="49" fontId="41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0" fontId="40" fillId="0" borderId="10" xfId="53" applyFont="1" applyFill="1" applyBorder="1" applyAlignment="1">
      <alignment horizontal="justify"/>
      <protection/>
    </xf>
    <xf numFmtId="49" fontId="40" fillId="0" borderId="14" xfId="0" applyNumberFormat="1" applyFont="1" applyFill="1" applyBorder="1" applyAlignment="1">
      <alignment horizontal="center" wrapText="1"/>
    </xf>
    <xf numFmtId="2" fontId="40" fillId="0" borderId="14" xfId="0" applyNumberFormat="1" applyFont="1" applyFill="1" applyBorder="1" applyAlignment="1">
      <alignment horizontal="center" wrapText="1"/>
    </xf>
    <xf numFmtId="2" fontId="41" fillId="0" borderId="14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left" wrapText="1"/>
    </xf>
    <xf numFmtId="49" fontId="40" fillId="0" borderId="0" xfId="0" applyNumberFormat="1" applyFont="1" applyAlignment="1">
      <alignment horizontal="left" wrapText="1"/>
    </xf>
    <xf numFmtId="0" fontId="24" fillId="0" borderId="0" xfId="0" applyFont="1" applyAlignment="1">
      <alignment wrapText="1"/>
    </xf>
    <xf numFmtId="49" fontId="23" fillId="0" borderId="0" xfId="0" applyNumberFormat="1" applyFont="1" applyAlignment="1">
      <alignment vertical="top" wrapText="1"/>
    </xf>
    <xf numFmtId="0" fontId="23" fillId="0" borderId="0" xfId="0" applyFont="1" applyAlignment="1">
      <alignment wrapText="1"/>
    </xf>
    <xf numFmtId="0" fontId="36" fillId="0" borderId="15" xfId="0" applyFont="1" applyBorder="1" applyAlignment="1">
      <alignment vertical="top" wrapText="1"/>
    </xf>
    <xf numFmtId="0" fontId="33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justify" wrapText="1"/>
    </xf>
    <xf numFmtId="0" fontId="17" fillId="0" borderId="0" xfId="0" applyFont="1" applyAlignment="1">
      <alignment horizontal="center" vertical="top" wrapText="1"/>
    </xf>
    <xf numFmtId="49" fontId="15" fillId="0" borderId="0" xfId="0" applyNumberFormat="1" applyFont="1" applyAlignment="1">
      <alignment horizontal="right" wrapText="1"/>
    </xf>
    <xf numFmtId="49" fontId="30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wrapText="1"/>
    </xf>
    <xf numFmtId="49" fontId="29" fillId="0" borderId="0" xfId="0" applyNumberFormat="1" applyFont="1" applyAlignment="1">
      <alignment horizontal="right" wrapText="1"/>
    </xf>
    <xf numFmtId="49" fontId="28" fillId="0" borderId="0" xfId="0" applyNumberFormat="1" applyFont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24" fillId="0" borderId="14" xfId="0" applyFont="1" applyFill="1" applyBorder="1" applyAlignment="1">
      <alignment wrapText="1"/>
    </xf>
    <xf numFmtId="49" fontId="18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23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Fill="1" applyBorder="1" applyAlignment="1">
      <alignment horizontal="right"/>
    </xf>
    <xf numFmtId="0" fontId="41" fillId="0" borderId="14" xfId="0" applyFont="1" applyFill="1" applyBorder="1" applyAlignment="1">
      <alignment wrapText="1"/>
    </xf>
    <xf numFmtId="49" fontId="40" fillId="0" borderId="0" xfId="0" applyNumberFormat="1" applyFont="1" applyAlignment="1">
      <alignment horizontal="right" wrapText="1"/>
    </xf>
    <xf numFmtId="49" fontId="40" fillId="0" borderId="0" xfId="0" applyNumberFormat="1" applyFont="1" applyAlignment="1">
      <alignment wrapText="1"/>
    </xf>
    <xf numFmtId="0" fontId="40" fillId="0" borderId="0" xfId="0" applyFont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L67"/>
  <sheetViews>
    <sheetView view="pageBreakPreview" zoomScale="44" zoomScaleSheetLayoutView="44" zoomScalePageLayoutView="0" workbookViewId="0" topLeftCell="A27">
      <selection activeCell="C46" sqref="C46"/>
    </sheetView>
  </sheetViews>
  <sheetFormatPr defaultColWidth="9.00390625" defaultRowHeight="12.75"/>
  <cols>
    <col min="1" max="1" width="20.875" style="0" customWidth="1"/>
    <col min="2" max="2" width="28.375" style="0" customWidth="1"/>
    <col min="3" max="3" width="83.75390625" style="4" customWidth="1"/>
    <col min="4" max="4" width="149.75390625" style="7" customWidth="1"/>
    <col min="5" max="5" width="14.375" style="7" hidden="1" customWidth="1"/>
    <col min="6" max="6" width="25.375" style="7" hidden="1" customWidth="1"/>
    <col min="7" max="7" width="49.00390625" style="4" customWidth="1"/>
    <col min="8" max="8" width="41.25390625" style="0" customWidth="1"/>
    <col min="9" max="9" width="50.375" style="0" customWidth="1"/>
  </cols>
  <sheetData>
    <row r="1" spans="2:12" ht="54" customHeight="1">
      <c r="B1" s="99"/>
      <c r="C1" s="135"/>
      <c r="D1" s="136"/>
      <c r="E1" s="136"/>
      <c r="F1" s="136"/>
      <c r="G1" s="135"/>
      <c r="H1" s="99"/>
      <c r="I1" s="99" t="s">
        <v>243</v>
      </c>
      <c r="J1" s="99"/>
      <c r="K1" s="99"/>
      <c r="L1" s="99"/>
    </row>
    <row r="2" spans="2:12" ht="43.5" customHeight="1">
      <c r="B2" s="99"/>
      <c r="C2" s="135"/>
      <c r="D2" s="136"/>
      <c r="E2" s="136"/>
      <c r="F2" s="136"/>
      <c r="G2" s="135"/>
      <c r="H2" s="217" t="s">
        <v>266</v>
      </c>
      <c r="I2" s="218"/>
      <c r="J2" s="218"/>
      <c r="K2" s="218"/>
      <c r="L2" s="99"/>
    </row>
    <row r="3" spans="2:12" ht="36.75" customHeight="1">
      <c r="B3" s="99"/>
      <c r="C3" s="135"/>
      <c r="D3" s="136"/>
      <c r="E3" s="136"/>
      <c r="F3" s="136" t="s">
        <v>213</v>
      </c>
      <c r="G3" s="137"/>
      <c r="H3" s="218"/>
      <c r="I3" s="218"/>
      <c r="J3" s="218"/>
      <c r="K3" s="218"/>
      <c r="L3" s="99"/>
    </row>
    <row r="4" spans="2:12" s="1" customFormat="1" ht="138" customHeight="1">
      <c r="B4" s="99"/>
      <c r="C4" s="138"/>
      <c r="D4" s="136"/>
      <c r="E4" s="136"/>
      <c r="F4" s="139" t="s">
        <v>242</v>
      </c>
      <c r="G4" s="140"/>
      <c r="H4" s="218"/>
      <c r="I4" s="218"/>
      <c r="J4" s="218"/>
      <c r="K4" s="218"/>
      <c r="L4" s="99"/>
    </row>
    <row r="5" spans="2:12" s="14" customFormat="1" ht="152.25" customHeight="1">
      <c r="B5" s="221" t="s">
        <v>188</v>
      </c>
      <c r="C5" s="222"/>
      <c r="D5" s="222"/>
      <c r="E5" s="222"/>
      <c r="F5" s="222"/>
      <c r="G5" s="222"/>
      <c r="H5" s="218"/>
      <c r="I5" s="218"/>
      <c r="J5" s="218"/>
      <c r="K5" s="218"/>
      <c r="L5" s="99"/>
    </row>
    <row r="6" spans="2:12" s="14" customFormat="1" ht="225">
      <c r="B6" s="141" t="s">
        <v>11</v>
      </c>
      <c r="C6" s="141" t="s">
        <v>146</v>
      </c>
      <c r="D6" s="141" t="s">
        <v>10</v>
      </c>
      <c r="E6" s="141"/>
      <c r="F6" s="141" t="s">
        <v>143</v>
      </c>
      <c r="G6" s="142" t="s">
        <v>250</v>
      </c>
      <c r="H6" s="143" t="s">
        <v>207</v>
      </c>
      <c r="I6" s="144" t="s">
        <v>251</v>
      </c>
      <c r="J6" s="99"/>
      <c r="K6" s="99"/>
      <c r="L6" s="99"/>
    </row>
    <row r="7" spans="2:12" s="3" customFormat="1" ht="28.5" customHeight="1">
      <c r="B7" s="145">
        <v>1</v>
      </c>
      <c r="C7" s="145">
        <v>2</v>
      </c>
      <c r="D7" s="145">
        <v>3</v>
      </c>
      <c r="E7" s="146"/>
      <c r="F7" s="145">
        <v>4</v>
      </c>
      <c r="G7" s="145">
        <v>5</v>
      </c>
      <c r="H7" s="147"/>
      <c r="I7" s="147"/>
      <c r="J7" s="99"/>
      <c r="K7" s="99"/>
      <c r="L7" s="99"/>
    </row>
    <row r="8" spans="2:12" s="14" customFormat="1" ht="45.75" customHeight="1">
      <c r="B8" s="148" t="s">
        <v>59</v>
      </c>
      <c r="C8" s="149" t="s">
        <v>13</v>
      </c>
      <c r="D8" s="150" t="s">
        <v>98</v>
      </c>
      <c r="E8" s="151">
        <f>E9+E28</f>
        <v>5185.54</v>
      </c>
      <c r="F8" s="151">
        <f>F9</f>
        <v>0</v>
      </c>
      <c r="G8" s="151">
        <f>G9</f>
        <v>224000</v>
      </c>
      <c r="H8" s="151">
        <f>H9</f>
        <v>67463</v>
      </c>
      <c r="I8" s="153">
        <f>G8++H8</f>
        <v>291463</v>
      </c>
      <c r="J8" s="99"/>
      <c r="K8" s="99"/>
      <c r="L8" s="99"/>
    </row>
    <row r="9" spans="2:12" s="14" customFormat="1" ht="90.75" customHeight="1">
      <c r="B9" s="148" t="s">
        <v>59</v>
      </c>
      <c r="C9" s="149" t="s">
        <v>215</v>
      </c>
      <c r="D9" s="146" t="s">
        <v>99</v>
      </c>
      <c r="E9" s="154">
        <f>E10+E14+E19+E22</f>
        <v>5185.54</v>
      </c>
      <c r="F9" s="154">
        <f>F10+F19+F22+F42</f>
        <v>0</v>
      </c>
      <c r="G9" s="154">
        <f>G10+G19+G22+G42</f>
        <v>224000</v>
      </c>
      <c r="H9" s="154">
        <f>H10+H19+H22+H42</f>
        <v>67463</v>
      </c>
      <c r="I9" s="153">
        <f>G9+H9</f>
        <v>291463</v>
      </c>
      <c r="J9" s="99"/>
      <c r="K9" s="99"/>
      <c r="L9" s="99"/>
    </row>
    <row r="10" spans="2:12" s="14" customFormat="1" ht="93" customHeight="1">
      <c r="B10" s="148" t="s">
        <v>59</v>
      </c>
      <c r="C10" s="155" t="s">
        <v>14</v>
      </c>
      <c r="D10" s="150" t="s">
        <v>15</v>
      </c>
      <c r="E10" s="151">
        <f>E11+E12+E13</f>
        <v>1022.21</v>
      </c>
      <c r="F10" s="151">
        <f>F11+F12+F13</f>
        <v>0</v>
      </c>
      <c r="G10" s="151">
        <f>G11+G12+G13</f>
        <v>12000</v>
      </c>
      <c r="H10" s="152"/>
      <c r="I10" s="153">
        <f>G10+H10</f>
        <v>12000</v>
      </c>
      <c r="J10" s="99"/>
      <c r="K10" s="99"/>
      <c r="L10" s="99"/>
    </row>
    <row r="11" spans="2:12" s="14" customFormat="1" ht="236.25" customHeight="1">
      <c r="B11" s="145">
        <v>182</v>
      </c>
      <c r="C11" s="152" t="s">
        <v>100</v>
      </c>
      <c r="D11" s="146" t="s">
        <v>258</v>
      </c>
      <c r="E11" s="154">
        <v>1022.21</v>
      </c>
      <c r="F11" s="154">
        <v>0</v>
      </c>
      <c r="G11" s="154">
        <v>12000</v>
      </c>
      <c r="H11" s="152"/>
      <c r="I11" s="153">
        <f>G11+H11</f>
        <v>12000</v>
      </c>
      <c r="J11" s="99"/>
      <c r="K11" s="99"/>
      <c r="L11" s="99"/>
    </row>
    <row r="12" spans="2:12" s="14" customFormat="1" ht="113.25" customHeight="1" hidden="1">
      <c r="B12" s="145">
        <v>182</v>
      </c>
      <c r="C12" s="152" t="s">
        <v>101</v>
      </c>
      <c r="D12" s="156" t="s">
        <v>102</v>
      </c>
      <c r="E12" s="154">
        <v>0</v>
      </c>
      <c r="F12" s="154"/>
      <c r="G12" s="154"/>
      <c r="H12" s="152"/>
      <c r="I12" s="153">
        <f aca="true" t="shared" si="0" ref="I12:I57">G12+H12</f>
        <v>0</v>
      </c>
      <c r="J12" s="99"/>
      <c r="K12" s="99"/>
      <c r="L12" s="99"/>
    </row>
    <row r="13" spans="2:12" s="14" customFormat="1" ht="53.25" customHeight="1" hidden="1">
      <c r="B13" s="145">
        <v>182</v>
      </c>
      <c r="C13" s="152" t="s">
        <v>103</v>
      </c>
      <c r="D13" s="156" t="s">
        <v>104</v>
      </c>
      <c r="E13" s="154">
        <v>0</v>
      </c>
      <c r="F13" s="154"/>
      <c r="G13" s="154"/>
      <c r="H13" s="152"/>
      <c r="I13" s="153">
        <f t="shared" si="0"/>
        <v>0</v>
      </c>
      <c r="J13" s="99"/>
      <c r="K13" s="99"/>
      <c r="L13" s="99"/>
    </row>
    <row r="14" spans="2:12" s="14" customFormat="1" ht="137.25" hidden="1">
      <c r="B14" s="157" t="s">
        <v>60</v>
      </c>
      <c r="C14" s="152" t="s">
        <v>51</v>
      </c>
      <c r="D14" s="146" t="s">
        <v>16</v>
      </c>
      <c r="E14" s="154">
        <f>E18+E17+E16+E15</f>
        <v>0</v>
      </c>
      <c r="F14" s="154">
        <f>F18+F17+F16+F15</f>
        <v>0</v>
      </c>
      <c r="G14" s="154">
        <f>G18+G17+G16+G15</f>
        <v>0</v>
      </c>
      <c r="H14" s="152"/>
      <c r="I14" s="153">
        <f t="shared" si="0"/>
        <v>0</v>
      </c>
      <c r="J14" s="99"/>
      <c r="K14" s="99"/>
      <c r="L14" s="99"/>
    </row>
    <row r="15" spans="2:12" s="14" customFormat="1" ht="137.25" hidden="1">
      <c r="B15" s="145">
        <v>100</v>
      </c>
      <c r="C15" s="152" t="s">
        <v>61</v>
      </c>
      <c r="D15" s="158" t="s">
        <v>105</v>
      </c>
      <c r="E15" s="145">
        <v>0</v>
      </c>
      <c r="F15" s="145">
        <v>0</v>
      </c>
      <c r="G15" s="153">
        <f>E15+F15</f>
        <v>0</v>
      </c>
      <c r="H15" s="152"/>
      <c r="I15" s="153">
        <f t="shared" si="0"/>
        <v>0</v>
      </c>
      <c r="J15" s="99"/>
      <c r="K15" s="99"/>
      <c r="L15" s="99"/>
    </row>
    <row r="16" spans="2:12" s="14" customFormat="1" ht="183" hidden="1">
      <c r="B16" s="145">
        <v>100</v>
      </c>
      <c r="C16" s="152" t="s">
        <v>62</v>
      </c>
      <c r="D16" s="158" t="s">
        <v>106</v>
      </c>
      <c r="E16" s="145">
        <v>0</v>
      </c>
      <c r="F16" s="145">
        <v>0</v>
      </c>
      <c r="G16" s="153">
        <f>E16+F16</f>
        <v>0</v>
      </c>
      <c r="H16" s="152"/>
      <c r="I16" s="153">
        <f t="shared" si="0"/>
        <v>0</v>
      </c>
      <c r="J16" s="99"/>
      <c r="K16" s="99"/>
      <c r="L16" s="99"/>
    </row>
    <row r="17" spans="2:12" s="14" customFormat="1" ht="183" hidden="1">
      <c r="B17" s="145">
        <v>100</v>
      </c>
      <c r="C17" s="152" t="s">
        <v>63</v>
      </c>
      <c r="D17" s="158" t="s">
        <v>107</v>
      </c>
      <c r="E17" s="154">
        <v>0</v>
      </c>
      <c r="F17" s="154">
        <v>0</v>
      </c>
      <c r="G17" s="153">
        <f>E17+F17</f>
        <v>0</v>
      </c>
      <c r="H17" s="152"/>
      <c r="I17" s="153">
        <f t="shared" si="0"/>
        <v>0</v>
      </c>
      <c r="J17" s="99"/>
      <c r="K17" s="99"/>
      <c r="L17" s="99"/>
    </row>
    <row r="18" spans="2:12" s="14" customFormat="1" ht="183" hidden="1">
      <c r="B18" s="145">
        <v>100</v>
      </c>
      <c r="C18" s="152" t="s">
        <v>64</v>
      </c>
      <c r="D18" s="158" t="s">
        <v>107</v>
      </c>
      <c r="E18" s="154">
        <v>0</v>
      </c>
      <c r="F18" s="145">
        <v>0</v>
      </c>
      <c r="G18" s="153">
        <f>E18+F18</f>
        <v>0</v>
      </c>
      <c r="H18" s="152"/>
      <c r="I18" s="153">
        <f t="shared" si="0"/>
        <v>0</v>
      </c>
      <c r="J18" s="99"/>
      <c r="K18" s="99"/>
      <c r="L18" s="99"/>
    </row>
    <row r="19" spans="2:12" s="15" customFormat="1" ht="71.25" customHeight="1">
      <c r="B19" s="148" t="s">
        <v>59</v>
      </c>
      <c r="C19" s="149" t="s">
        <v>17</v>
      </c>
      <c r="D19" s="150" t="s">
        <v>18</v>
      </c>
      <c r="E19" s="151">
        <f aca="true" t="shared" si="1" ref="E19:G20">E20</f>
        <v>50</v>
      </c>
      <c r="F19" s="151">
        <f t="shared" si="1"/>
        <v>0</v>
      </c>
      <c r="G19" s="151">
        <f t="shared" si="1"/>
        <v>10000</v>
      </c>
      <c r="H19" s="155"/>
      <c r="I19" s="153">
        <f t="shared" si="0"/>
        <v>10000</v>
      </c>
      <c r="J19" s="159"/>
      <c r="K19" s="159"/>
      <c r="L19" s="159"/>
    </row>
    <row r="20" spans="2:12" s="14" customFormat="1" ht="86.25" customHeight="1">
      <c r="B20" s="157" t="s">
        <v>65</v>
      </c>
      <c r="C20" s="145" t="s">
        <v>19</v>
      </c>
      <c r="D20" s="146" t="s">
        <v>20</v>
      </c>
      <c r="E20" s="154">
        <f t="shared" si="1"/>
        <v>50</v>
      </c>
      <c r="F20" s="154">
        <f t="shared" si="1"/>
        <v>0</v>
      </c>
      <c r="G20" s="154">
        <f t="shared" si="1"/>
        <v>10000</v>
      </c>
      <c r="H20" s="152"/>
      <c r="I20" s="153">
        <f t="shared" si="0"/>
        <v>10000</v>
      </c>
      <c r="J20" s="99"/>
      <c r="K20" s="99"/>
      <c r="L20" s="99"/>
    </row>
    <row r="21" spans="2:12" s="14" customFormat="1" ht="99" customHeight="1">
      <c r="B21" s="145">
        <v>182</v>
      </c>
      <c r="C21" s="145" t="s">
        <v>108</v>
      </c>
      <c r="D21" s="146" t="s">
        <v>20</v>
      </c>
      <c r="E21" s="154">
        <v>50</v>
      </c>
      <c r="F21" s="154"/>
      <c r="G21" s="154">
        <v>10000</v>
      </c>
      <c r="H21" s="152"/>
      <c r="I21" s="153">
        <f t="shared" si="0"/>
        <v>10000</v>
      </c>
      <c r="J21" s="99"/>
      <c r="K21" s="99"/>
      <c r="L21" s="99"/>
    </row>
    <row r="22" spans="2:12" s="15" customFormat="1" ht="69" customHeight="1">
      <c r="B22" s="148" t="s">
        <v>59</v>
      </c>
      <c r="C22" s="149" t="s">
        <v>21</v>
      </c>
      <c r="D22" s="150" t="s">
        <v>22</v>
      </c>
      <c r="E22" s="151">
        <f>E23+E25</f>
        <v>4113.33</v>
      </c>
      <c r="F22" s="151">
        <f>F23+F25</f>
        <v>0</v>
      </c>
      <c r="G22" s="151">
        <f>G23++G25</f>
        <v>202000</v>
      </c>
      <c r="H22" s="151">
        <f>H23++H25</f>
        <v>67463</v>
      </c>
      <c r="I22" s="153">
        <f t="shared" si="0"/>
        <v>269463</v>
      </c>
      <c r="J22" s="159"/>
      <c r="K22" s="159"/>
      <c r="L22" s="159"/>
    </row>
    <row r="23" spans="2:12" s="15" customFormat="1" ht="69" customHeight="1">
      <c r="B23" s="157" t="s">
        <v>65</v>
      </c>
      <c r="C23" s="145" t="s">
        <v>109</v>
      </c>
      <c r="D23" s="146" t="s">
        <v>259</v>
      </c>
      <c r="E23" s="154">
        <f>E24</f>
        <v>562.5</v>
      </c>
      <c r="F23" s="154"/>
      <c r="G23" s="154">
        <f>G24</f>
        <v>28000</v>
      </c>
      <c r="H23" s="155"/>
      <c r="I23" s="153">
        <f t="shared" si="0"/>
        <v>28000</v>
      </c>
      <c r="J23" s="159"/>
      <c r="K23" s="159"/>
      <c r="L23" s="159"/>
    </row>
    <row r="24" spans="2:12" s="15" customFormat="1" ht="196.5" customHeight="1">
      <c r="B24" s="145">
        <v>182</v>
      </c>
      <c r="C24" s="145" t="s">
        <v>110</v>
      </c>
      <c r="D24" s="158" t="s">
        <v>111</v>
      </c>
      <c r="E24" s="154">
        <v>562.5</v>
      </c>
      <c r="F24" s="154"/>
      <c r="G24" s="154">
        <v>28000</v>
      </c>
      <c r="H24" s="155"/>
      <c r="I24" s="153">
        <f t="shared" si="0"/>
        <v>28000</v>
      </c>
      <c r="J24" s="159"/>
      <c r="K24" s="159"/>
      <c r="L24" s="159"/>
    </row>
    <row r="25" spans="2:12" s="14" customFormat="1" ht="54" customHeight="1">
      <c r="B25" s="157" t="s">
        <v>65</v>
      </c>
      <c r="C25" s="145" t="s">
        <v>112</v>
      </c>
      <c r="D25" s="146" t="s">
        <v>260</v>
      </c>
      <c r="E25" s="154">
        <f>E26+E27</f>
        <v>3550.83</v>
      </c>
      <c r="F25" s="154">
        <f>F26+F27</f>
        <v>0</v>
      </c>
      <c r="G25" s="154">
        <f>G26+G27</f>
        <v>174000</v>
      </c>
      <c r="H25" s="154">
        <f>H26+H27</f>
        <v>67463</v>
      </c>
      <c r="I25" s="153">
        <f t="shared" si="0"/>
        <v>241463</v>
      </c>
      <c r="J25" s="99"/>
      <c r="K25" s="99"/>
      <c r="L25" s="99"/>
    </row>
    <row r="26" spans="2:12" s="14" customFormat="1" ht="172.5" customHeight="1">
      <c r="B26" s="157" t="s">
        <v>65</v>
      </c>
      <c r="C26" s="145" t="s">
        <v>206</v>
      </c>
      <c r="D26" s="156" t="s">
        <v>147</v>
      </c>
      <c r="E26" s="154">
        <v>2847.31</v>
      </c>
      <c r="F26" s="154"/>
      <c r="G26" s="154">
        <v>84000</v>
      </c>
      <c r="H26" s="152"/>
      <c r="I26" s="153">
        <f t="shared" si="0"/>
        <v>84000</v>
      </c>
      <c r="J26" s="99"/>
      <c r="K26" s="99"/>
      <c r="L26" s="99"/>
    </row>
    <row r="27" spans="2:12" s="14" customFormat="1" ht="159.75" customHeight="1">
      <c r="B27" s="157" t="s">
        <v>65</v>
      </c>
      <c r="C27" s="145" t="s">
        <v>144</v>
      </c>
      <c r="D27" s="158" t="s">
        <v>145</v>
      </c>
      <c r="E27" s="154">
        <v>703.52</v>
      </c>
      <c r="F27" s="154"/>
      <c r="G27" s="154">
        <v>90000</v>
      </c>
      <c r="H27" s="152">
        <v>67463</v>
      </c>
      <c r="I27" s="153">
        <f t="shared" si="0"/>
        <v>157463</v>
      </c>
      <c r="J27" s="99"/>
      <c r="K27" s="99"/>
      <c r="L27" s="99"/>
    </row>
    <row r="28" spans="2:12" s="14" customFormat="1" ht="16.5" customHeight="1" hidden="1">
      <c r="B28" s="157"/>
      <c r="C28" s="145"/>
      <c r="D28" s="146" t="s">
        <v>23</v>
      </c>
      <c r="E28" s="154">
        <v>0</v>
      </c>
      <c r="F28" s="154">
        <f>F29+F35+F39</f>
        <v>0</v>
      </c>
      <c r="G28" s="154">
        <f>G29+G35+G39</f>
        <v>0</v>
      </c>
      <c r="H28" s="152"/>
      <c r="I28" s="153">
        <f t="shared" si="0"/>
        <v>0</v>
      </c>
      <c r="J28" s="99"/>
      <c r="K28" s="99"/>
      <c r="L28" s="99"/>
    </row>
    <row r="29" spans="2:12" s="15" customFormat="1" ht="135.75" hidden="1">
      <c r="B29" s="148" t="s">
        <v>59</v>
      </c>
      <c r="C29" s="149" t="s">
        <v>24</v>
      </c>
      <c r="D29" s="150" t="s">
        <v>25</v>
      </c>
      <c r="E29" s="151">
        <f>E30</f>
        <v>0</v>
      </c>
      <c r="F29" s="151">
        <f>F30</f>
        <v>0</v>
      </c>
      <c r="G29" s="151">
        <f>G30</f>
        <v>0</v>
      </c>
      <c r="H29" s="155"/>
      <c r="I29" s="153">
        <f t="shared" si="0"/>
        <v>0</v>
      </c>
      <c r="J29" s="159"/>
      <c r="K29" s="159"/>
      <c r="L29" s="159"/>
    </row>
    <row r="30" spans="2:12" s="14" customFormat="1" ht="320.25" hidden="1">
      <c r="B30" s="157" t="s">
        <v>59</v>
      </c>
      <c r="C30" s="145" t="s">
        <v>66</v>
      </c>
      <c r="D30" s="156" t="s">
        <v>113</v>
      </c>
      <c r="E30" s="154">
        <v>0</v>
      </c>
      <c r="F30" s="154">
        <v>0</v>
      </c>
      <c r="G30" s="154">
        <v>0</v>
      </c>
      <c r="H30" s="152"/>
      <c r="I30" s="153">
        <f t="shared" si="0"/>
        <v>0</v>
      </c>
      <c r="J30" s="99"/>
      <c r="K30" s="99"/>
      <c r="L30" s="99"/>
    </row>
    <row r="31" spans="2:12" s="14" customFormat="1" ht="274.5" hidden="1">
      <c r="B31" s="157" t="s">
        <v>59</v>
      </c>
      <c r="C31" s="145" t="s">
        <v>114</v>
      </c>
      <c r="D31" s="160" t="s">
        <v>115</v>
      </c>
      <c r="E31" s="154">
        <v>0</v>
      </c>
      <c r="F31" s="154">
        <v>0</v>
      </c>
      <c r="G31" s="154">
        <f>G32</f>
        <v>0</v>
      </c>
      <c r="H31" s="152"/>
      <c r="I31" s="153">
        <f t="shared" si="0"/>
        <v>0</v>
      </c>
      <c r="J31" s="99"/>
      <c r="K31" s="99"/>
      <c r="L31" s="99"/>
    </row>
    <row r="32" spans="2:12" s="14" customFormat="1" ht="130.5" customHeight="1" hidden="1">
      <c r="B32" s="157" t="s">
        <v>116</v>
      </c>
      <c r="C32" s="145" t="s">
        <v>117</v>
      </c>
      <c r="D32" s="156" t="s">
        <v>118</v>
      </c>
      <c r="E32" s="154">
        <v>0</v>
      </c>
      <c r="F32" s="154">
        <v>0</v>
      </c>
      <c r="G32" s="154">
        <v>0</v>
      </c>
      <c r="H32" s="152"/>
      <c r="I32" s="153">
        <f t="shared" si="0"/>
        <v>0</v>
      </c>
      <c r="J32" s="99"/>
      <c r="K32" s="99"/>
      <c r="L32" s="99"/>
    </row>
    <row r="33" spans="2:12" s="14" customFormat="1" ht="320.25" hidden="1">
      <c r="B33" s="157" t="s">
        <v>59</v>
      </c>
      <c r="C33" s="145" t="s">
        <v>119</v>
      </c>
      <c r="D33" s="146" t="s">
        <v>120</v>
      </c>
      <c r="E33" s="154">
        <f>E34</f>
        <v>0</v>
      </c>
      <c r="F33" s="154">
        <v>0</v>
      </c>
      <c r="G33" s="154">
        <f>G34</f>
        <v>0</v>
      </c>
      <c r="H33" s="152"/>
      <c r="I33" s="153">
        <f t="shared" si="0"/>
        <v>0</v>
      </c>
      <c r="J33" s="99"/>
      <c r="K33" s="99"/>
      <c r="L33" s="99"/>
    </row>
    <row r="34" spans="2:12" s="14" customFormat="1" ht="274.5" hidden="1">
      <c r="B34" s="157" t="s">
        <v>58</v>
      </c>
      <c r="C34" s="145" t="s">
        <v>121</v>
      </c>
      <c r="D34" s="156" t="s">
        <v>122</v>
      </c>
      <c r="E34" s="154">
        <v>0</v>
      </c>
      <c r="F34" s="154">
        <v>0</v>
      </c>
      <c r="G34" s="154">
        <v>0</v>
      </c>
      <c r="H34" s="152"/>
      <c r="I34" s="153">
        <f t="shared" si="0"/>
        <v>0</v>
      </c>
      <c r="J34" s="99"/>
      <c r="K34" s="99"/>
      <c r="L34" s="99"/>
    </row>
    <row r="35" spans="2:12" s="15" customFormat="1" ht="90.75" hidden="1">
      <c r="B35" s="157" t="s">
        <v>59</v>
      </c>
      <c r="C35" s="149" t="s">
        <v>26</v>
      </c>
      <c r="D35" s="150" t="s">
        <v>123</v>
      </c>
      <c r="E35" s="151">
        <f aca="true" t="shared" si="2" ref="E35:G37">E36</f>
        <v>0</v>
      </c>
      <c r="F35" s="151">
        <f t="shared" si="2"/>
        <v>0</v>
      </c>
      <c r="G35" s="161">
        <f t="shared" si="2"/>
        <v>0</v>
      </c>
      <c r="H35" s="155"/>
      <c r="I35" s="153">
        <f t="shared" si="0"/>
        <v>0</v>
      </c>
      <c r="J35" s="159"/>
      <c r="K35" s="159"/>
      <c r="L35" s="159"/>
    </row>
    <row r="36" spans="2:12" s="14" customFormat="1" ht="45.75" hidden="1">
      <c r="B36" s="157" t="s">
        <v>59</v>
      </c>
      <c r="C36" s="145" t="s">
        <v>67</v>
      </c>
      <c r="D36" s="162" t="s">
        <v>68</v>
      </c>
      <c r="E36" s="154">
        <f t="shared" si="2"/>
        <v>0</v>
      </c>
      <c r="F36" s="154">
        <f t="shared" si="2"/>
        <v>0</v>
      </c>
      <c r="G36" s="154">
        <f t="shared" si="2"/>
        <v>0</v>
      </c>
      <c r="H36" s="152"/>
      <c r="I36" s="153">
        <f t="shared" si="0"/>
        <v>0</v>
      </c>
      <c r="J36" s="99"/>
      <c r="K36" s="99"/>
      <c r="L36" s="99"/>
    </row>
    <row r="37" spans="2:12" s="14" customFormat="1" ht="91.5" hidden="1">
      <c r="B37" s="157" t="s">
        <v>59</v>
      </c>
      <c r="C37" s="145" t="s">
        <v>124</v>
      </c>
      <c r="D37" s="163" t="s">
        <v>125</v>
      </c>
      <c r="E37" s="154">
        <f t="shared" si="2"/>
        <v>0</v>
      </c>
      <c r="F37" s="154">
        <f t="shared" si="2"/>
        <v>0</v>
      </c>
      <c r="G37" s="154">
        <f t="shared" si="2"/>
        <v>0</v>
      </c>
      <c r="H37" s="152"/>
      <c r="I37" s="153">
        <f t="shared" si="0"/>
        <v>0</v>
      </c>
      <c r="J37" s="99"/>
      <c r="K37" s="99"/>
      <c r="L37" s="99"/>
    </row>
    <row r="38" spans="2:12" s="14" customFormat="1" ht="137.25" hidden="1">
      <c r="B38" s="157" t="s">
        <v>58</v>
      </c>
      <c r="C38" s="145" t="s">
        <v>96</v>
      </c>
      <c r="D38" s="156" t="s">
        <v>97</v>
      </c>
      <c r="E38" s="154">
        <v>0</v>
      </c>
      <c r="F38" s="154">
        <v>0</v>
      </c>
      <c r="G38" s="154">
        <f>E38+F38</f>
        <v>0</v>
      </c>
      <c r="H38" s="152"/>
      <c r="I38" s="153">
        <f t="shared" si="0"/>
        <v>0</v>
      </c>
      <c r="J38" s="99"/>
      <c r="K38" s="99"/>
      <c r="L38" s="99"/>
    </row>
    <row r="39" spans="2:12" s="15" customFormat="1" ht="90.75" hidden="1">
      <c r="B39" s="157" t="s">
        <v>59</v>
      </c>
      <c r="C39" s="149" t="s">
        <v>126</v>
      </c>
      <c r="D39" s="150" t="s">
        <v>27</v>
      </c>
      <c r="E39" s="151">
        <f aca="true" t="shared" si="3" ref="E39:G40">E40</f>
        <v>0</v>
      </c>
      <c r="F39" s="151">
        <f t="shared" si="3"/>
        <v>0</v>
      </c>
      <c r="G39" s="161">
        <f t="shared" si="3"/>
        <v>0</v>
      </c>
      <c r="H39" s="155"/>
      <c r="I39" s="153">
        <f t="shared" si="0"/>
        <v>0</v>
      </c>
      <c r="J39" s="159"/>
      <c r="K39" s="159"/>
      <c r="L39" s="159"/>
    </row>
    <row r="40" spans="2:12" s="14" customFormat="1" ht="228.75" hidden="1">
      <c r="B40" s="157" t="s">
        <v>59</v>
      </c>
      <c r="C40" s="145" t="s">
        <v>127</v>
      </c>
      <c r="D40" s="156" t="s">
        <v>128</v>
      </c>
      <c r="E40" s="154">
        <f t="shared" si="3"/>
        <v>0</v>
      </c>
      <c r="F40" s="154">
        <f t="shared" si="3"/>
        <v>0</v>
      </c>
      <c r="G40" s="154">
        <f t="shared" si="3"/>
        <v>0</v>
      </c>
      <c r="H40" s="152"/>
      <c r="I40" s="153">
        <f t="shared" si="0"/>
        <v>0</v>
      </c>
      <c r="J40" s="99"/>
      <c r="K40" s="99"/>
      <c r="L40" s="99"/>
    </row>
    <row r="41" spans="2:12" s="14" customFormat="1" ht="183" hidden="1">
      <c r="B41" s="157" t="s">
        <v>116</v>
      </c>
      <c r="C41" s="145" t="s">
        <v>129</v>
      </c>
      <c r="D41" s="156" t="s">
        <v>130</v>
      </c>
      <c r="E41" s="154">
        <v>0</v>
      </c>
      <c r="F41" s="154">
        <v>0</v>
      </c>
      <c r="G41" s="154">
        <f>E41+F41</f>
        <v>0</v>
      </c>
      <c r="H41" s="152"/>
      <c r="I41" s="153">
        <f t="shared" si="0"/>
        <v>0</v>
      </c>
      <c r="J41" s="99"/>
      <c r="K41" s="99"/>
      <c r="L41" s="99"/>
    </row>
    <row r="42" spans="2:12" s="14" customFormat="1" ht="51" customHeight="1" hidden="1">
      <c r="B42" s="157" t="s">
        <v>59</v>
      </c>
      <c r="C42" s="149" t="s">
        <v>185</v>
      </c>
      <c r="D42" s="150" t="s">
        <v>183</v>
      </c>
      <c r="E42" s="154"/>
      <c r="F42" s="154"/>
      <c r="G42" s="151">
        <f>G43</f>
        <v>0</v>
      </c>
      <c r="H42" s="152"/>
      <c r="I42" s="153">
        <f t="shared" si="0"/>
        <v>0</v>
      </c>
      <c r="J42" s="99"/>
      <c r="K42" s="99"/>
      <c r="L42" s="99"/>
    </row>
    <row r="43" spans="2:12" s="14" customFormat="1" ht="204.75" customHeight="1" hidden="1">
      <c r="B43" s="157" t="s">
        <v>58</v>
      </c>
      <c r="C43" s="145" t="s">
        <v>184</v>
      </c>
      <c r="D43" s="158" t="s">
        <v>182</v>
      </c>
      <c r="E43" s="154"/>
      <c r="F43" s="154"/>
      <c r="G43" s="154">
        <v>0</v>
      </c>
      <c r="H43" s="152"/>
      <c r="I43" s="153">
        <f t="shared" si="0"/>
        <v>0</v>
      </c>
      <c r="J43" s="99"/>
      <c r="K43" s="99"/>
      <c r="L43" s="99"/>
    </row>
    <row r="44" spans="2:12" s="16" customFormat="1" ht="54" customHeight="1">
      <c r="B44" s="157" t="s">
        <v>59</v>
      </c>
      <c r="C44" s="149" t="s">
        <v>28</v>
      </c>
      <c r="D44" s="150" t="s">
        <v>131</v>
      </c>
      <c r="E44" s="151" t="e">
        <f aca="true" t="shared" si="4" ref="E44:F46">E45</f>
        <v>#REF!</v>
      </c>
      <c r="F44" s="151" t="e">
        <f t="shared" si="4"/>
        <v>#REF!</v>
      </c>
      <c r="G44" s="151">
        <f>G45+G50+G52</f>
        <v>2557690</v>
      </c>
      <c r="H44" s="151">
        <f>H45+H50+H52</f>
        <v>40000</v>
      </c>
      <c r="I44" s="161">
        <f t="shared" si="0"/>
        <v>2597690</v>
      </c>
      <c r="J44" s="164"/>
      <c r="K44" s="164"/>
      <c r="L44" s="164"/>
    </row>
    <row r="45" spans="2:12" s="17" customFormat="1" ht="96.75" customHeight="1">
      <c r="B45" s="157" t="s">
        <v>59</v>
      </c>
      <c r="C45" s="145" t="s">
        <v>232</v>
      </c>
      <c r="D45" s="146" t="s">
        <v>29</v>
      </c>
      <c r="E45" s="154" t="e">
        <f>#REF!</f>
        <v>#REF!</v>
      </c>
      <c r="F45" s="154" t="e">
        <f>F46+F50</f>
        <v>#REF!</v>
      </c>
      <c r="G45" s="154">
        <f>G46</f>
        <v>2217400</v>
      </c>
      <c r="H45" s="165"/>
      <c r="I45" s="153">
        <f t="shared" si="0"/>
        <v>2217400</v>
      </c>
      <c r="J45" s="166"/>
      <c r="K45" s="166"/>
      <c r="L45" s="166"/>
    </row>
    <row r="46" spans="2:12" s="17" customFormat="1" ht="127.5" customHeight="1">
      <c r="B46" s="157" t="s">
        <v>59</v>
      </c>
      <c r="C46" s="145" t="s">
        <v>227</v>
      </c>
      <c r="D46" s="146" t="s">
        <v>237</v>
      </c>
      <c r="E46" s="154" t="e">
        <f t="shared" si="4"/>
        <v>#REF!</v>
      </c>
      <c r="F46" s="154" t="e">
        <f t="shared" si="4"/>
        <v>#REF!</v>
      </c>
      <c r="G46" s="154">
        <f>G47+G49</f>
        <v>2217400</v>
      </c>
      <c r="H46" s="165"/>
      <c r="I46" s="153">
        <f t="shared" si="0"/>
        <v>2217400</v>
      </c>
      <c r="J46" s="166"/>
      <c r="K46" s="166"/>
      <c r="L46" s="166"/>
    </row>
    <row r="47" spans="2:12" s="17" customFormat="1" ht="185.25" customHeight="1">
      <c r="B47" s="157" t="s">
        <v>58</v>
      </c>
      <c r="C47" s="145" t="s">
        <v>226</v>
      </c>
      <c r="D47" s="146" t="s">
        <v>235</v>
      </c>
      <c r="E47" s="154" t="e">
        <f>#REF!</f>
        <v>#REF!</v>
      </c>
      <c r="F47" s="154" t="e">
        <f>#REF!</f>
        <v>#REF!</v>
      </c>
      <c r="G47" s="154">
        <v>1534700</v>
      </c>
      <c r="H47" s="165"/>
      <c r="I47" s="153">
        <f t="shared" si="0"/>
        <v>1534700</v>
      </c>
      <c r="J47" s="166"/>
      <c r="K47" s="166"/>
      <c r="L47" s="166"/>
    </row>
    <row r="48" spans="2:12" s="17" customFormat="1" ht="228.75" customHeight="1" hidden="1">
      <c r="B48" s="167"/>
      <c r="C48" s="168"/>
      <c r="D48" s="146"/>
      <c r="E48" s="154"/>
      <c r="F48" s="154"/>
      <c r="G48" s="154"/>
      <c r="H48" s="165"/>
      <c r="I48" s="153">
        <f t="shared" si="0"/>
        <v>0</v>
      </c>
      <c r="J48" s="166"/>
      <c r="K48" s="166"/>
      <c r="L48" s="166"/>
    </row>
    <row r="49" spans="2:12" s="17" customFormat="1" ht="187.5" customHeight="1">
      <c r="B49" s="167" t="s">
        <v>58</v>
      </c>
      <c r="C49" s="168" t="s">
        <v>234</v>
      </c>
      <c r="D49" s="146" t="s">
        <v>271</v>
      </c>
      <c r="E49" s="154"/>
      <c r="F49" s="154"/>
      <c r="G49" s="154">
        <v>682700</v>
      </c>
      <c r="H49" s="165"/>
      <c r="I49" s="153">
        <f t="shared" si="0"/>
        <v>682700</v>
      </c>
      <c r="J49" s="166"/>
      <c r="K49" s="166"/>
      <c r="L49" s="166"/>
    </row>
    <row r="50" spans="2:12" s="17" customFormat="1" ht="134.25" customHeight="1">
      <c r="B50" s="167" t="s">
        <v>59</v>
      </c>
      <c r="C50" s="145" t="s">
        <v>236</v>
      </c>
      <c r="D50" s="150" t="s">
        <v>181</v>
      </c>
      <c r="E50" s="154"/>
      <c r="F50" s="154">
        <f>F51</f>
        <v>0</v>
      </c>
      <c r="G50" s="154">
        <f>G51</f>
        <v>47400</v>
      </c>
      <c r="H50" s="165"/>
      <c r="I50" s="153">
        <f t="shared" si="0"/>
        <v>47400</v>
      </c>
      <c r="J50" s="166"/>
      <c r="K50" s="166"/>
      <c r="L50" s="166"/>
    </row>
    <row r="51" spans="2:12" s="17" customFormat="1" ht="175.5" customHeight="1">
      <c r="B51" s="167" t="s">
        <v>58</v>
      </c>
      <c r="C51" s="145" t="s">
        <v>225</v>
      </c>
      <c r="D51" s="158" t="s">
        <v>228</v>
      </c>
      <c r="E51" s="154"/>
      <c r="F51" s="154"/>
      <c r="G51" s="154">
        <v>47400</v>
      </c>
      <c r="H51" s="165"/>
      <c r="I51" s="153">
        <f t="shared" si="0"/>
        <v>47400</v>
      </c>
      <c r="J51" s="166"/>
      <c r="K51" s="166"/>
      <c r="L51" s="166"/>
    </row>
    <row r="52" spans="2:12" s="17" customFormat="1" ht="101.25" customHeight="1">
      <c r="B52" s="167" t="s">
        <v>59</v>
      </c>
      <c r="C52" s="149" t="s">
        <v>233</v>
      </c>
      <c r="D52" s="150" t="s">
        <v>231</v>
      </c>
      <c r="E52" s="154"/>
      <c r="F52" s="154"/>
      <c r="G52" s="151">
        <f>G53+G54</f>
        <v>292890</v>
      </c>
      <c r="H52" s="151">
        <f>H53+H54</f>
        <v>40000</v>
      </c>
      <c r="I52" s="161">
        <f t="shared" si="0"/>
        <v>332890</v>
      </c>
      <c r="J52" s="166"/>
      <c r="K52" s="166"/>
      <c r="L52" s="166"/>
    </row>
    <row r="53" spans="2:12" s="17" customFormat="1" ht="310.5" customHeight="1">
      <c r="B53" s="167" t="s">
        <v>58</v>
      </c>
      <c r="C53" s="169" t="s">
        <v>252</v>
      </c>
      <c r="D53" s="223" t="s">
        <v>223</v>
      </c>
      <c r="E53" s="223"/>
      <c r="F53" s="154"/>
      <c r="G53" s="154">
        <v>90000</v>
      </c>
      <c r="H53" s="152">
        <v>40000</v>
      </c>
      <c r="I53" s="153">
        <f t="shared" si="0"/>
        <v>130000</v>
      </c>
      <c r="J53" s="166"/>
      <c r="K53" s="166"/>
      <c r="L53" s="166"/>
    </row>
    <row r="54" spans="2:12" s="17" customFormat="1" ht="261" customHeight="1">
      <c r="B54" s="167" t="s">
        <v>58</v>
      </c>
      <c r="C54" s="169" t="s">
        <v>229</v>
      </c>
      <c r="D54" s="223" t="s">
        <v>253</v>
      </c>
      <c r="E54" s="223"/>
      <c r="F54" s="154"/>
      <c r="G54" s="154">
        <v>202890</v>
      </c>
      <c r="H54" s="152"/>
      <c r="I54" s="153">
        <f>G54+H54</f>
        <v>202890</v>
      </c>
      <c r="J54" s="166"/>
      <c r="K54" s="166"/>
      <c r="L54" s="166"/>
    </row>
    <row r="55" spans="2:12" s="14" customFormat="1" ht="84.75" customHeight="1">
      <c r="B55" s="149"/>
      <c r="C55" s="149"/>
      <c r="D55" s="150" t="s">
        <v>230</v>
      </c>
      <c r="E55" s="151" t="e">
        <f>E44+E8</f>
        <v>#REF!</v>
      </c>
      <c r="F55" s="151" t="e">
        <f>F44+F8</f>
        <v>#REF!</v>
      </c>
      <c r="G55" s="151">
        <f>G8+G44</f>
        <v>2781690</v>
      </c>
      <c r="H55" s="151">
        <f>H8+H44</f>
        <v>107463</v>
      </c>
      <c r="I55" s="161">
        <f t="shared" si="0"/>
        <v>2889153</v>
      </c>
      <c r="J55" s="99"/>
      <c r="K55" s="99"/>
      <c r="L55" s="99"/>
    </row>
    <row r="56" spans="2:12" s="14" customFormat="1" ht="77.25" customHeight="1">
      <c r="B56" s="149"/>
      <c r="C56" s="149"/>
      <c r="D56" s="146" t="s">
        <v>270</v>
      </c>
      <c r="E56" s="151"/>
      <c r="F56" s="151"/>
      <c r="G56" s="154">
        <v>27249.76</v>
      </c>
      <c r="H56" s="152"/>
      <c r="I56" s="153">
        <f t="shared" si="0"/>
        <v>27249.76</v>
      </c>
      <c r="J56" s="99"/>
      <c r="K56" s="99"/>
      <c r="L56" s="99"/>
    </row>
    <row r="57" spans="2:12" s="14" customFormat="1" ht="82.5" customHeight="1">
      <c r="B57" s="149"/>
      <c r="C57" s="149"/>
      <c r="D57" s="150" t="s">
        <v>132</v>
      </c>
      <c r="E57" s="151"/>
      <c r="F57" s="151"/>
      <c r="G57" s="151">
        <f>G55+G56</f>
        <v>2808939.76</v>
      </c>
      <c r="H57" s="151">
        <f>H55+H56</f>
        <v>107463</v>
      </c>
      <c r="I57" s="161">
        <f t="shared" si="0"/>
        <v>2916402.76</v>
      </c>
      <c r="J57" s="99"/>
      <c r="K57" s="99"/>
      <c r="L57" s="99"/>
    </row>
    <row r="58" spans="2:12" s="41" customFormat="1" ht="42" customHeight="1">
      <c r="B58" s="162" t="s">
        <v>133</v>
      </c>
      <c r="C58" s="145"/>
      <c r="D58" s="146"/>
      <c r="E58" s="146"/>
      <c r="F58" s="146"/>
      <c r="G58" s="145"/>
      <c r="H58" s="152"/>
      <c r="I58" s="152"/>
      <c r="J58" s="99"/>
      <c r="K58" s="99"/>
      <c r="L58" s="99"/>
    </row>
    <row r="59" spans="2:12" s="12" customFormat="1" ht="39.75" customHeight="1">
      <c r="B59" s="219"/>
      <c r="C59" s="219"/>
      <c r="D59" s="219"/>
      <c r="E59" s="219"/>
      <c r="F59" s="219"/>
      <c r="G59" s="219"/>
      <c r="H59" s="99"/>
      <c r="I59" s="99"/>
      <c r="J59" s="99"/>
      <c r="K59" s="99"/>
      <c r="L59" s="99"/>
    </row>
    <row r="60" spans="2:12" s="12" customFormat="1" ht="33" customHeight="1">
      <c r="B60" s="220"/>
      <c r="C60" s="220"/>
      <c r="D60" s="220"/>
      <c r="E60" s="220"/>
      <c r="F60" s="220"/>
      <c r="G60" s="133"/>
      <c r="H60" s="132"/>
      <c r="I60" s="132"/>
      <c r="J60" s="132"/>
      <c r="K60" s="132"/>
      <c r="L60" s="132"/>
    </row>
    <row r="61" spans="2:7" s="12" customFormat="1" ht="18">
      <c r="B61" s="18"/>
      <c r="C61" s="19"/>
      <c r="D61" s="19"/>
      <c r="E61" s="19"/>
      <c r="F61" s="19"/>
      <c r="G61" s="13"/>
    </row>
    <row r="62" spans="2:7" ht="12.75" customHeight="1">
      <c r="B62" s="5"/>
      <c r="C62" s="42"/>
      <c r="D62" s="43"/>
      <c r="E62" s="43"/>
      <c r="F62" s="43"/>
      <c r="G62" s="44"/>
    </row>
    <row r="63" spans="2:7" ht="12.75" customHeight="1">
      <c r="B63" s="5"/>
      <c r="C63" s="43"/>
      <c r="D63" s="43"/>
      <c r="E63" s="43"/>
      <c r="F63" s="43"/>
      <c r="G63" s="44"/>
    </row>
    <row r="64" spans="2:7" ht="12.75" customHeight="1">
      <c r="B64" s="5"/>
      <c r="C64" s="42"/>
      <c r="D64" s="43"/>
      <c r="E64" s="43"/>
      <c r="F64" s="43"/>
      <c r="G64" s="44"/>
    </row>
    <row r="65" spans="2:7" ht="12.75">
      <c r="B65" s="5"/>
      <c r="C65" s="43"/>
      <c r="D65" s="43"/>
      <c r="E65" s="43"/>
      <c r="F65" s="43"/>
      <c r="G65" s="44"/>
    </row>
    <row r="66" spans="2:7" ht="26.25" customHeight="1">
      <c r="B66" s="5"/>
      <c r="C66" s="6"/>
      <c r="D66" s="6"/>
      <c r="E66" s="6"/>
      <c r="F66" s="6"/>
      <c r="G66" s="6"/>
    </row>
    <row r="67" ht="12.75">
      <c r="B67" s="5"/>
    </row>
  </sheetData>
  <sheetProtection/>
  <mergeCells count="6">
    <mergeCell ref="H2:K5"/>
    <mergeCell ref="B59:G59"/>
    <mergeCell ref="B60:F60"/>
    <mergeCell ref="B5:G5"/>
    <mergeCell ref="D53:E53"/>
    <mergeCell ref="D54:E54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T121"/>
  <sheetViews>
    <sheetView view="pageBreakPreview" zoomScale="37" zoomScaleNormal="90" zoomScaleSheetLayoutView="37" zoomScalePageLayoutView="0" workbookViewId="0" topLeftCell="A2">
      <selection activeCell="F26" sqref="F26"/>
    </sheetView>
  </sheetViews>
  <sheetFormatPr defaultColWidth="9.00390625" defaultRowHeight="12.75"/>
  <cols>
    <col min="1" max="1" width="15.375" style="0" customWidth="1"/>
    <col min="2" max="2" width="229.875" style="9" customWidth="1"/>
    <col min="3" max="3" width="44.625" style="2" customWidth="1"/>
    <col min="4" max="4" width="19.875" style="8" hidden="1" customWidth="1"/>
    <col min="5" max="5" width="37.25390625" style="8" customWidth="1"/>
    <col min="6" max="6" width="35.75390625" style="8" customWidth="1"/>
    <col min="7" max="7" width="69.875" style="1" customWidth="1"/>
    <col min="8" max="8" width="7.00390625" style="0" customWidth="1"/>
    <col min="9" max="10" width="9.125" style="0" hidden="1" customWidth="1"/>
  </cols>
  <sheetData>
    <row r="2" spans="8:18" ht="27.75" customHeight="1">
      <c r="H2" s="225"/>
      <c r="I2" s="225"/>
      <c r="J2" s="225"/>
      <c r="L2" s="107"/>
      <c r="M2" s="107"/>
      <c r="N2" s="107" t="s">
        <v>244</v>
      </c>
      <c r="O2" s="107"/>
      <c r="P2" s="107"/>
      <c r="Q2" s="107"/>
      <c r="R2" s="107"/>
    </row>
    <row r="3" spans="2:20" ht="128.25" customHeight="1">
      <c r="B3" s="46"/>
      <c r="C3" s="105"/>
      <c r="D3" s="105"/>
      <c r="E3" s="105"/>
      <c r="F3" s="105"/>
      <c r="G3" s="105"/>
      <c r="H3" s="226" t="s">
        <v>269</v>
      </c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8"/>
      <c r="T3" s="228"/>
    </row>
    <row r="4" spans="2:20" ht="151.5" customHeight="1">
      <c r="B4" s="108"/>
      <c r="C4" s="104"/>
      <c r="D4" s="104"/>
      <c r="E4" s="104"/>
      <c r="F4" s="104"/>
      <c r="G4" s="104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8"/>
      <c r="T4" s="228"/>
    </row>
    <row r="5" spans="2:20" ht="115.5" customHeight="1">
      <c r="B5" s="224" t="s">
        <v>224</v>
      </c>
      <c r="C5" s="224"/>
      <c r="D5" s="224"/>
      <c r="E5" s="224"/>
      <c r="F5" s="224"/>
      <c r="G5" s="224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8"/>
      <c r="T5" s="228"/>
    </row>
    <row r="6" spans="2:20" s="10" customFormat="1" ht="34.5" customHeight="1" hidden="1">
      <c r="B6" s="109"/>
      <c r="C6" s="110"/>
      <c r="D6" s="109"/>
      <c r="E6" s="109"/>
      <c r="F6" s="109"/>
      <c r="G6" s="111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8"/>
      <c r="T6" s="228"/>
    </row>
    <row r="7" spans="2:10" s="20" customFormat="1" ht="219" customHeight="1">
      <c r="B7" s="102" t="s">
        <v>33</v>
      </c>
      <c r="C7" s="128" t="s">
        <v>52</v>
      </c>
      <c r="D7" s="128" t="s">
        <v>12</v>
      </c>
      <c r="E7" s="129" t="s">
        <v>250</v>
      </c>
      <c r="F7" s="130" t="s">
        <v>207</v>
      </c>
      <c r="G7" s="131" t="s">
        <v>251</v>
      </c>
      <c r="H7" s="49"/>
      <c r="I7" s="49"/>
      <c r="J7" s="49"/>
    </row>
    <row r="8" spans="2:14" s="20" customFormat="1" ht="55.5" customHeight="1">
      <c r="B8" s="112">
        <v>1</v>
      </c>
      <c r="C8" s="113">
        <v>2</v>
      </c>
      <c r="D8" s="112">
        <v>3</v>
      </c>
      <c r="E8" s="112"/>
      <c r="F8" s="112"/>
      <c r="G8" s="112">
        <v>4</v>
      </c>
      <c r="H8" s="49"/>
      <c r="I8" s="50"/>
      <c r="J8" s="51"/>
      <c r="K8" s="22"/>
      <c r="L8" s="23"/>
      <c r="M8" s="24"/>
      <c r="N8" s="21"/>
    </row>
    <row r="9" spans="2:14" s="12" customFormat="1" ht="84" customHeight="1">
      <c r="B9" s="114" t="s">
        <v>69</v>
      </c>
      <c r="C9" s="115" t="s">
        <v>41</v>
      </c>
      <c r="D9" s="116">
        <f>D10+D11+D12</f>
        <v>0</v>
      </c>
      <c r="E9" s="116">
        <f>E10+E11+E12</f>
        <v>1444000</v>
      </c>
      <c r="F9" s="116">
        <f>F10+F11+F12</f>
        <v>0</v>
      </c>
      <c r="G9" s="116">
        <f>G10+G11+G12</f>
        <v>1444000</v>
      </c>
      <c r="H9" s="45"/>
      <c r="I9" s="47"/>
      <c r="J9" s="51"/>
      <c r="K9" s="22"/>
      <c r="L9" s="26"/>
      <c r="M9" s="24"/>
      <c r="N9" s="25"/>
    </row>
    <row r="10" spans="2:14" s="12" customFormat="1" ht="105.75" customHeight="1">
      <c r="B10" s="106" t="s">
        <v>140</v>
      </c>
      <c r="C10" s="67" t="s">
        <v>141</v>
      </c>
      <c r="D10" s="117"/>
      <c r="E10" s="117">
        <v>423430</v>
      </c>
      <c r="F10" s="117"/>
      <c r="G10" s="117">
        <f>E10+F10</f>
        <v>423430</v>
      </c>
      <c r="H10" s="45"/>
      <c r="I10" s="47"/>
      <c r="J10" s="51"/>
      <c r="K10" s="22"/>
      <c r="L10" s="26"/>
      <c r="M10" s="24"/>
      <c r="N10" s="25"/>
    </row>
    <row r="11" spans="2:14" s="12" customFormat="1" ht="123" customHeight="1">
      <c r="B11" s="106" t="s">
        <v>32</v>
      </c>
      <c r="C11" s="67" t="s">
        <v>42</v>
      </c>
      <c r="D11" s="117"/>
      <c r="E11" s="117">
        <v>1016570</v>
      </c>
      <c r="F11" s="117"/>
      <c r="G11" s="117">
        <f>E11+F11</f>
        <v>1016570</v>
      </c>
      <c r="H11" s="45"/>
      <c r="I11" s="47"/>
      <c r="J11" s="51"/>
      <c r="K11" s="22"/>
      <c r="L11" s="23"/>
      <c r="M11" s="23"/>
      <c r="N11" s="25"/>
    </row>
    <row r="12" spans="2:14" s="12" customFormat="1" ht="75" customHeight="1">
      <c r="B12" s="69" t="s">
        <v>2</v>
      </c>
      <c r="C12" s="67" t="s">
        <v>134</v>
      </c>
      <c r="D12" s="117"/>
      <c r="E12" s="117">
        <v>4000</v>
      </c>
      <c r="F12" s="117"/>
      <c r="G12" s="117">
        <f>E12+F12</f>
        <v>4000</v>
      </c>
      <c r="H12" s="45"/>
      <c r="I12" s="47"/>
      <c r="J12" s="51"/>
      <c r="K12" s="22"/>
      <c r="L12" s="23"/>
      <c r="M12" s="24"/>
      <c r="N12" s="25"/>
    </row>
    <row r="13" spans="2:14" s="12" customFormat="1" ht="85.5" customHeight="1">
      <c r="B13" s="118" t="s">
        <v>179</v>
      </c>
      <c r="C13" s="115" t="s">
        <v>187</v>
      </c>
      <c r="D13" s="116">
        <f>D14</f>
        <v>0</v>
      </c>
      <c r="E13" s="116">
        <f>E14</f>
        <v>47400</v>
      </c>
      <c r="F13" s="116"/>
      <c r="G13" s="116">
        <f>G14</f>
        <v>47400</v>
      </c>
      <c r="H13" s="45"/>
      <c r="I13" s="47"/>
      <c r="J13" s="51"/>
      <c r="K13" s="22"/>
      <c r="L13" s="23"/>
      <c r="M13" s="24"/>
      <c r="N13" s="25"/>
    </row>
    <row r="14" spans="2:14" s="12" customFormat="1" ht="75.75" customHeight="1">
      <c r="B14" s="119" t="s">
        <v>180</v>
      </c>
      <c r="C14" s="67" t="s">
        <v>186</v>
      </c>
      <c r="D14" s="117"/>
      <c r="E14" s="117">
        <v>47400</v>
      </c>
      <c r="F14" s="117"/>
      <c r="G14" s="117">
        <v>47400</v>
      </c>
      <c r="H14" s="45"/>
      <c r="I14" s="47"/>
      <c r="J14" s="51"/>
      <c r="K14" s="22"/>
      <c r="L14" s="23"/>
      <c r="M14" s="24"/>
      <c r="N14" s="25"/>
    </row>
    <row r="15" spans="2:14" s="12" customFormat="1" ht="56.25" customHeight="1" hidden="1">
      <c r="B15" s="118" t="s">
        <v>74</v>
      </c>
      <c r="C15" s="115" t="s">
        <v>43</v>
      </c>
      <c r="D15" s="116">
        <f>D16+D17</f>
        <v>0</v>
      </c>
      <c r="E15" s="116"/>
      <c r="F15" s="116"/>
      <c r="G15" s="116">
        <f>G16+G17</f>
        <v>0</v>
      </c>
      <c r="H15" s="45"/>
      <c r="I15" s="47"/>
      <c r="J15" s="51"/>
      <c r="K15" s="22"/>
      <c r="L15" s="23"/>
      <c r="M15" s="23"/>
      <c r="N15" s="25"/>
    </row>
    <row r="16" spans="2:14" s="12" customFormat="1" ht="98.25" customHeight="1" hidden="1">
      <c r="B16" s="106" t="s">
        <v>148</v>
      </c>
      <c r="C16" s="67" t="s">
        <v>158</v>
      </c>
      <c r="D16" s="117"/>
      <c r="E16" s="117"/>
      <c r="F16" s="117"/>
      <c r="G16" s="117"/>
      <c r="H16" s="45"/>
      <c r="I16" s="47"/>
      <c r="J16" s="51"/>
      <c r="K16" s="22"/>
      <c r="L16" s="23"/>
      <c r="M16" s="23"/>
      <c r="N16" s="25"/>
    </row>
    <row r="17" spans="2:14" s="12" customFormat="1" ht="73.5" customHeight="1" hidden="1">
      <c r="B17" s="120" t="s">
        <v>94</v>
      </c>
      <c r="C17" s="67" t="s">
        <v>44</v>
      </c>
      <c r="D17" s="117"/>
      <c r="E17" s="117"/>
      <c r="F17" s="117"/>
      <c r="G17" s="117"/>
      <c r="H17" s="45"/>
      <c r="I17" s="47"/>
      <c r="J17" s="51"/>
      <c r="K17" s="27"/>
      <c r="L17" s="23"/>
      <c r="M17" s="23"/>
      <c r="N17" s="25"/>
    </row>
    <row r="18" spans="2:14" s="12" customFormat="1" ht="70.5" customHeight="1">
      <c r="B18" s="121" t="s">
        <v>75</v>
      </c>
      <c r="C18" s="122" t="s">
        <v>45</v>
      </c>
      <c r="D18" s="116">
        <f>D20</f>
        <v>0</v>
      </c>
      <c r="E18" s="116">
        <f>E19+E20</f>
        <v>110752.34</v>
      </c>
      <c r="F18" s="116">
        <f>F19+F20</f>
        <v>-537</v>
      </c>
      <c r="G18" s="116">
        <f>E18+F18</f>
        <v>110215.34</v>
      </c>
      <c r="H18" s="45"/>
      <c r="I18" s="47"/>
      <c r="J18" s="51"/>
      <c r="K18" s="22"/>
      <c r="L18" s="23"/>
      <c r="M18" s="24"/>
      <c r="N18" s="25"/>
    </row>
    <row r="19" spans="2:14" s="12" customFormat="1" ht="56.25" customHeight="1">
      <c r="B19" s="119" t="s">
        <v>245</v>
      </c>
      <c r="C19" s="103" t="s">
        <v>246</v>
      </c>
      <c r="D19" s="117"/>
      <c r="E19" s="117">
        <v>90000</v>
      </c>
      <c r="F19" s="117"/>
      <c r="G19" s="117">
        <f>E19+F19</f>
        <v>90000</v>
      </c>
      <c r="H19" s="45"/>
      <c r="I19" s="47"/>
      <c r="J19" s="51"/>
      <c r="K19" s="22"/>
      <c r="L19" s="23"/>
      <c r="M19" s="24"/>
      <c r="N19" s="25"/>
    </row>
    <row r="20" spans="2:14" s="12" customFormat="1" ht="72" customHeight="1">
      <c r="B20" s="106" t="s">
        <v>149</v>
      </c>
      <c r="C20" s="103" t="s">
        <v>159</v>
      </c>
      <c r="D20" s="117"/>
      <c r="E20" s="117">
        <v>20752.34</v>
      </c>
      <c r="F20" s="117">
        <v>-537</v>
      </c>
      <c r="G20" s="117">
        <f>E20+F20</f>
        <v>20215.34</v>
      </c>
      <c r="H20" s="45"/>
      <c r="I20" s="47"/>
      <c r="J20" s="51"/>
      <c r="K20" s="22"/>
      <c r="L20" s="23"/>
      <c r="M20" s="24"/>
      <c r="N20" s="25"/>
    </row>
    <row r="21" spans="2:14" s="12" customFormat="1" ht="72" customHeight="1" hidden="1">
      <c r="B21" s="134" t="s">
        <v>256</v>
      </c>
      <c r="C21" s="122" t="s">
        <v>257</v>
      </c>
      <c r="D21" s="117"/>
      <c r="E21" s="117"/>
      <c r="F21" s="117"/>
      <c r="G21" s="117"/>
      <c r="H21" s="45"/>
      <c r="I21" s="47"/>
      <c r="J21" s="51"/>
      <c r="K21" s="22"/>
      <c r="L21" s="23"/>
      <c r="M21" s="24"/>
      <c r="N21" s="25"/>
    </row>
    <row r="22" spans="2:14" s="12" customFormat="1" ht="72" customHeight="1" hidden="1">
      <c r="B22" s="106" t="s">
        <v>254</v>
      </c>
      <c r="C22" s="103" t="s">
        <v>255</v>
      </c>
      <c r="D22" s="117"/>
      <c r="E22" s="117"/>
      <c r="F22" s="117"/>
      <c r="G22" s="117"/>
      <c r="H22" s="45"/>
      <c r="I22" s="47"/>
      <c r="J22" s="51"/>
      <c r="K22" s="22"/>
      <c r="L22" s="23"/>
      <c r="M22" s="24"/>
      <c r="N22" s="25"/>
    </row>
    <row r="23" spans="2:14" s="12" customFormat="1" ht="72" customHeight="1">
      <c r="B23" s="114" t="s">
        <v>256</v>
      </c>
      <c r="C23" s="122" t="s">
        <v>257</v>
      </c>
      <c r="D23" s="116"/>
      <c r="E23" s="116">
        <f>E24</f>
        <v>0</v>
      </c>
      <c r="F23" s="116">
        <f>F24</f>
        <v>40000</v>
      </c>
      <c r="G23" s="116">
        <f>E23+F23</f>
        <v>40000</v>
      </c>
      <c r="H23" s="45"/>
      <c r="I23" s="47"/>
      <c r="J23" s="51"/>
      <c r="K23" s="22"/>
      <c r="L23" s="23"/>
      <c r="M23" s="24"/>
      <c r="N23" s="25"/>
    </row>
    <row r="24" spans="2:14" s="12" customFormat="1" ht="72" customHeight="1">
      <c r="B24" s="106" t="s">
        <v>254</v>
      </c>
      <c r="C24" s="103" t="s">
        <v>255</v>
      </c>
      <c r="D24" s="117"/>
      <c r="E24" s="117"/>
      <c r="F24" s="117">
        <v>40000</v>
      </c>
      <c r="G24" s="117">
        <f>E24+F24</f>
        <v>40000</v>
      </c>
      <c r="H24" s="45"/>
      <c r="I24" s="47"/>
      <c r="J24" s="51"/>
      <c r="K24" s="22"/>
      <c r="L24" s="23"/>
      <c r="M24" s="24"/>
      <c r="N24" s="25"/>
    </row>
    <row r="25" spans="2:14" s="12" customFormat="1" ht="53.25" customHeight="1">
      <c r="B25" s="114" t="s">
        <v>6</v>
      </c>
      <c r="C25" s="122" t="s">
        <v>135</v>
      </c>
      <c r="D25" s="116"/>
      <c r="E25" s="116">
        <f>E26</f>
        <v>10000</v>
      </c>
      <c r="F25" s="116">
        <f>F26</f>
        <v>0</v>
      </c>
      <c r="G25" s="116">
        <f>E25+F25</f>
        <v>10000</v>
      </c>
      <c r="H25" s="45"/>
      <c r="I25" s="47"/>
      <c r="J25" s="51"/>
      <c r="K25" s="27"/>
      <c r="L25" s="23"/>
      <c r="M25" s="23"/>
      <c r="N25" s="25"/>
    </row>
    <row r="26" spans="2:14" s="12" customFormat="1" ht="65.25" customHeight="1">
      <c r="B26" s="106" t="s">
        <v>8</v>
      </c>
      <c r="C26" s="103" t="s">
        <v>136</v>
      </c>
      <c r="D26" s="117"/>
      <c r="E26" s="117">
        <v>10000</v>
      </c>
      <c r="F26" s="117"/>
      <c r="G26" s="117">
        <f>E26+F26</f>
        <v>10000</v>
      </c>
      <c r="H26" s="45"/>
      <c r="I26" s="47"/>
      <c r="J26" s="51"/>
      <c r="K26" s="27"/>
      <c r="L26" s="23"/>
      <c r="M26" s="23"/>
      <c r="N26" s="25"/>
    </row>
    <row r="27" spans="2:14" s="12" customFormat="1" ht="60.75" customHeight="1">
      <c r="B27" s="114" t="s">
        <v>78</v>
      </c>
      <c r="C27" s="122" t="s">
        <v>46</v>
      </c>
      <c r="D27" s="116">
        <f>D28</f>
        <v>0</v>
      </c>
      <c r="E27" s="116">
        <f>E28</f>
        <v>483047.42</v>
      </c>
      <c r="F27" s="116">
        <f>F28</f>
        <v>10000</v>
      </c>
      <c r="G27" s="116">
        <f>E27+F27</f>
        <v>493047.42</v>
      </c>
      <c r="H27" s="45"/>
      <c r="I27" s="47"/>
      <c r="J27" s="51"/>
      <c r="K27" s="22"/>
      <c r="L27" s="23"/>
      <c r="M27" s="24"/>
      <c r="N27" s="25"/>
    </row>
    <row r="28" spans="2:14" s="12" customFormat="1" ht="62.25" customHeight="1">
      <c r="B28" s="106" t="s">
        <v>80</v>
      </c>
      <c r="C28" s="103" t="s">
        <v>47</v>
      </c>
      <c r="D28" s="117"/>
      <c r="E28" s="117">
        <v>483047.42</v>
      </c>
      <c r="F28" s="117">
        <v>10000</v>
      </c>
      <c r="G28" s="117">
        <v>281459.76</v>
      </c>
      <c r="H28" s="45"/>
      <c r="I28" s="47"/>
      <c r="J28" s="52"/>
      <c r="K28" s="27"/>
      <c r="L28" s="23"/>
      <c r="M28" s="24"/>
      <c r="N28" s="25"/>
    </row>
    <row r="29" spans="2:14" s="12" customFormat="1" ht="69.75" customHeight="1">
      <c r="B29" s="114" t="s">
        <v>81</v>
      </c>
      <c r="C29" s="122" t="s">
        <v>48</v>
      </c>
      <c r="D29" s="116">
        <f>D30</f>
        <v>0</v>
      </c>
      <c r="E29" s="116">
        <f>E30</f>
        <v>713740</v>
      </c>
      <c r="F29" s="116">
        <f>F30</f>
        <v>58000</v>
      </c>
      <c r="G29" s="116">
        <f>E29+F29</f>
        <v>771740</v>
      </c>
      <c r="H29" s="45"/>
      <c r="I29" s="47"/>
      <c r="J29" s="52"/>
      <c r="K29" s="22"/>
      <c r="L29" s="23"/>
      <c r="M29" s="24"/>
      <c r="N29" s="25"/>
    </row>
    <row r="30" spans="2:14" s="12" customFormat="1" ht="79.5" customHeight="1">
      <c r="B30" s="119" t="s">
        <v>49</v>
      </c>
      <c r="C30" s="103" t="s">
        <v>50</v>
      </c>
      <c r="D30" s="117"/>
      <c r="E30" s="117">
        <v>713740</v>
      </c>
      <c r="F30" s="117">
        <v>58000</v>
      </c>
      <c r="G30" s="117">
        <f>E30+F30</f>
        <v>771740</v>
      </c>
      <c r="H30" s="45"/>
      <c r="I30" s="47"/>
      <c r="J30" s="48"/>
      <c r="K30" s="29"/>
      <c r="L30" s="23"/>
      <c r="M30" s="24"/>
      <c r="N30" s="25"/>
    </row>
    <row r="31" spans="2:10" s="12" customFormat="1" ht="66" customHeight="1">
      <c r="B31" s="114" t="s">
        <v>84</v>
      </c>
      <c r="C31" s="115"/>
      <c r="D31" s="116" t="e">
        <f>D9+D13+D15+D18+#REF!+D25+D27+D29+#REF!</f>
        <v>#REF!</v>
      </c>
      <c r="E31" s="116">
        <f>E9+E13+E18+E23+E25+E27+E29</f>
        <v>2808939.76</v>
      </c>
      <c r="F31" s="116">
        <f>F9+F13+F18+F23+F25+F27+F29</f>
        <v>107463</v>
      </c>
      <c r="G31" s="116">
        <f>G9+G13+G18+G23++++G25+G27+G29</f>
        <v>2916402.7600000002</v>
      </c>
      <c r="H31" s="45"/>
      <c r="I31" s="45"/>
      <c r="J31" s="45"/>
    </row>
    <row r="32" spans="2:10" s="12" customFormat="1" ht="35.25">
      <c r="B32" s="123"/>
      <c r="C32" s="124"/>
      <c r="D32" s="125"/>
      <c r="E32" s="125"/>
      <c r="F32" s="125"/>
      <c r="G32" s="126"/>
      <c r="H32" s="47"/>
      <c r="I32" s="45"/>
      <c r="J32" s="45"/>
    </row>
    <row r="33" spans="2:10" s="12" customFormat="1" ht="26.25">
      <c r="B33" s="53"/>
      <c r="C33" s="54"/>
      <c r="D33" s="55"/>
      <c r="E33" s="55"/>
      <c r="F33" s="55"/>
      <c r="G33" s="56"/>
      <c r="H33" s="47"/>
      <c r="I33" s="45"/>
      <c r="J33" s="45"/>
    </row>
    <row r="34" spans="2:10" s="12" customFormat="1" ht="26.25">
      <c r="B34" s="53"/>
      <c r="C34" s="54"/>
      <c r="D34" s="55"/>
      <c r="E34" s="55"/>
      <c r="F34" s="55"/>
      <c r="G34" s="56"/>
      <c r="H34" s="47"/>
      <c r="I34" s="45"/>
      <c r="J34" s="45"/>
    </row>
    <row r="35" spans="2:10" s="12" customFormat="1" ht="26.25">
      <c r="B35" s="53"/>
      <c r="C35" s="54"/>
      <c r="D35" s="55"/>
      <c r="E35" s="55"/>
      <c r="F35" s="55"/>
      <c r="G35" s="56"/>
      <c r="H35" s="47"/>
      <c r="I35" s="45"/>
      <c r="J35" s="45"/>
    </row>
    <row r="36" spans="2:10" s="12" customFormat="1" ht="26.25">
      <c r="B36" s="53"/>
      <c r="C36" s="54"/>
      <c r="D36" s="55"/>
      <c r="E36" s="55"/>
      <c r="F36" s="55"/>
      <c r="G36" s="56"/>
      <c r="H36" s="47"/>
      <c r="I36" s="45"/>
      <c r="J36" s="45"/>
    </row>
    <row r="37" spans="2:10" s="12" customFormat="1" ht="26.25">
      <c r="B37" s="53"/>
      <c r="C37" s="54"/>
      <c r="D37" s="55"/>
      <c r="E37" s="55"/>
      <c r="F37" s="55"/>
      <c r="G37" s="56"/>
      <c r="H37" s="47"/>
      <c r="I37" s="45"/>
      <c r="J37" s="45"/>
    </row>
    <row r="38" spans="2:10" s="12" customFormat="1" ht="26.25">
      <c r="B38" s="53"/>
      <c r="C38" s="54"/>
      <c r="D38" s="55"/>
      <c r="E38" s="55"/>
      <c r="F38" s="55"/>
      <c r="G38" s="56"/>
      <c r="H38" s="47"/>
      <c r="I38" s="45"/>
      <c r="J38" s="45"/>
    </row>
    <row r="39" spans="2:10" s="12" customFormat="1" ht="26.25">
      <c r="B39" s="53"/>
      <c r="C39" s="54"/>
      <c r="D39" s="55"/>
      <c r="E39" s="55"/>
      <c r="F39" s="55"/>
      <c r="G39" s="56"/>
      <c r="H39" s="47"/>
      <c r="I39" s="45"/>
      <c r="J39" s="45"/>
    </row>
    <row r="40" spans="2:10" s="12" customFormat="1" ht="26.25">
      <c r="B40" s="53"/>
      <c r="C40" s="54"/>
      <c r="D40" s="55"/>
      <c r="E40" s="55"/>
      <c r="F40" s="55"/>
      <c r="G40" s="56"/>
      <c r="H40" s="47"/>
      <c r="I40" s="45"/>
      <c r="J40" s="45"/>
    </row>
    <row r="41" spans="2:10" s="12" customFormat="1" ht="26.25">
      <c r="B41" s="53"/>
      <c r="C41" s="54"/>
      <c r="D41" s="55"/>
      <c r="E41" s="55"/>
      <c r="F41" s="55"/>
      <c r="G41" s="56"/>
      <c r="H41" s="47"/>
      <c r="I41" s="45"/>
      <c r="J41" s="45"/>
    </row>
    <row r="42" spans="2:10" s="12" customFormat="1" ht="26.25">
      <c r="B42" s="53"/>
      <c r="C42" s="54"/>
      <c r="D42" s="55"/>
      <c r="E42" s="55"/>
      <c r="F42" s="55"/>
      <c r="G42" s="56"/>
      <c r="H42" s="47"/>
      <c r="I42" s="45"/>
      <c r="J42" s="45"/>
    </row>
    <row r="43" spans="2:10" s="12" customFormat="1" ht="26.25">
      <c r="B43" s="53"/>
      <c r="C43" s="54"/>
      <c r="D43" s="55"/>
      <c r="E43" s="55"/>
      <c r="F43" s="55"/>
      <c r="G43" s="56"/>
      <c r="H43" s="47"/>
      <c r="I43" s="45"/>
      <c r="J43" s="45"/>
    </row>
    <row r="44" spans="2:10" s="12" customFormat="1" ht="26.25">
      <c r="B44" s="53"/>
      <c r="C44" s="54"/>
      <c r="D44" s="55"/>
      <c r="E44" s="55"/>
      <c r="F44" s="55"/>
      <c r="G44" s="56"/>
      <c r="H44" s="47"/>
      <c r="I44" s="45"/>
      <c r="J44" s="45"/>
    </row>
    <row r="45" spans="2:10" s="12" customFormat="1" ht="26.25">
      <c r="B45" s="53"/>
      <c r="C45" s="54"/>
      <c r="D45" s="55"/>
      <c r="E45" s="55"/>
      <c r="F45" s="55"/>
      <c r="G45" s="56"/>
      <c r="H45" s="47"/>
      <c r="I45" s="45"/>
      <c r="J45" s="45"/>
    </row>
    <row r="46" spans="2:10" s="12" customFormat="1" ht="26.25">
      <c r="B46" s="53"/>
      <c r="C46" s="54"/>
      <c r="D46" s="55"/>
      <c r="E46" s="55"/>
      <c r="F46" s="55"/>
      <c r="G46" s="56"/>
      <c r="H46" s="47"/>
      <c r="I46" s="45"/>
      <c r="J46" s="45"/>
    </row>
    <row r="47" spans="2:10" s="12" customFormat="1" ht="26.25">
      <c r="B47" s="53"/>
      <c r="C47" s="54"/>
      <c r="D47" s="55"/>
      <c r="E47" s="55"/>
      <c r="F47" s="55"/>
      <c r="G47" s="56"/>
      <c r="H47" s="47"/>
      <c r="I47" s="45"/>
      <c r="J47" s="45"/>
    </row>
    <row r="48" spans="2:10" s="12" customFormat="1" ht="26.25">
      <c r="B48" s="53"/>
      <c r="C48" s="54"/>
      <c r="D48" s="55"/>
      <c r="E48" s="55"/>
      <c r="F48" s="55"/>
      <c r="G48" s="56"/>
      <c r="H48" s="47"/>
      <c r="I48" s="45"/>
      <c r="J48" s="45"/>
    </row>
    <row r="49" spans="2:10" s="12" customFormat="1" ht="26.25">
      <c r="B49" s="53"/>
      <c r="C49" s="54"/>
      <c r="D49" s="55"/>
      <c r="E49" s="55"/>
      <c r="F49" s="55"/>
      <c r="G49" s="56"/>
      <c r="H49" s="47"/>
      <c r="I49" s="45"/>
      <c r="J49" s="45"/>
    </row>
    <row r="50" spans="2:10" s="12" customFormat="1" ht="26.25">
      <c r="B50" s="53"/>
      <c r="C50" s="54"/>
      <c r="D50" s="55"/>
      <c r="E50" s="55"/>
      <c r="F50" s="55"/>
      <c r="G50" s="56"/>
      <c r="H50" s="47"/>
      <c r="I50" s="45"/>
      <c r="J50" s="45"/>
    </row>
    <row r="51" spans="2:10" s="12" customFormat="1" ht="26.25">
      <c r="B51" s="53"/>
      <c r="C51" s="54"/>
      <c r="D51" s="55"/>
      <c r="E51" s="55"/>
      <c r="F51" s="55"/>
      <c r="G51" s="56"/>
      <c r="H51" s="47"/>
      <c r="I51" s="45"/>
      <c r="J51" s="45"/>
    </row>
    <row r="52" spans="2:10" s="12" customFormat="1" ht="26.25">
      <c r="B52" s="53"/>
      <c r="C52" s="54"/>
      <c r="D52" s="55"/>
      <c r="E52" s="55"/>
      <c r="F52" s="55"/>
      <c r="G52" s="56"/>
      <c r="H52" s="47"/>
      <c r="I52" s="45"/>
      <c r="J52" s="45"/>
    </row>
    <row r="53" spans="2:10" s="12" customFormat="1" ht="26.25">
      <c r="B53" s="53"/>
      <c r="C53" s="54"/>
      <c r="D53" s="55"/>
      <c r="E53" s="55"/>
      <c r="F53" s="55"/>
      <c r="G53" s="56"/>
      <c r="H53" s="47"/>
      <c r="I53" s="45"/>
      <c r="J53" s="45"/>
    </row>
    <row r="54" spans="2:8" s="12" customFormat="1" ht="18.75">
      <c r="B54" s="30"/>
      <c r="C54" s="31"/>
      <c r="D54" s="32"/>
      <c r="E54" s="32"/>
      <c r="F54" s="32"/>
      <c r="G54" s="33"/>
      <c r="H54" s="25"/>
    </row>
    <row r="55" spans="2:8" s="12" customFormat="1" ht="18.75">
      <c r="B55" s="30"/>
      <c r="C55" s="31"/>
      <c r="D55" s="32"/>
      <c r="E55" s="32"/>
      <c r="F55" s="32"/>
      <c r="G55" s="33"/>
      <c r="H55" s="25"/>
    </row>
    <row r="56" spans="2:8" s="12" customFormat="1" ht="18.75">
      <c r="B56" s="30"/>
      <c r="C56" s="31"/>
      <c r="D56" s="32"/>
      <c r="E56" s="32"/>
      <c r="F56" s="32"/>
      <c r="G56" s="33"/>
      <c r="H56" s="25"/>
    </row>
    <row r="57" spans="2:8" s="12" customFormat="1" ht="18.75">
      <c r="B57" s="30"/>
      <c r="C57" s="31"/>
      <c r="D57" s="32"/>
      <c r="E57" s="32"/>
      <c r="F57" s="32"/>
      <c r="G57" s="33"/>
      <c r="H57" s="25"/>
    </row>
    <row r="58" spans="2:8" s="12" customFormat="1" ht="18.75">
      <c r="B58" s="30"/>
      <c r="C58" s="31"/>
      <c r="D58" s="32"/>
      <c r="E58" s="32"/>
      <c r="F58" s="32"/>
      <c r="G58" s="33"/>
      <c r="H58" s="25"/>
    </row>
    <row r="59" spans="2:8" s="12" customFormat="1" ht="18.75">
      <c r="B59" s="30"/>
      <c r="C59" s="31"/>
      <c r="D59" s="32"/>
      <c r="E59" s="32"/>
      <c r="F59" s="32"/>
      <c r="G59" s="33"/>
      <c r="H59" s="25"/>
    </row>
    <row r="60" spans="2:8" s="12" customFormat="1" ht="18.75">
      <c r="B60" s="30"/>
      <c r="C60" s="31"/>
      <c r="D60" s="32"/>
      <c r="E60" s="32"/>
      <c r="F60" s="32"/>
      <c r="G60" s="33"/>
      <c r="H60" s="25"/>
    </row>
    <row r="61" spans="2:8" s="12" customFormat="1" ht="18.75">
      <c r="B61" s="30"/>
      <c r="C61" s="31"/>
      <c r="D61" s="32"/>
      <c r="E61" s="32"/>
      <c r="F61" s="32"/>
      <c r="G61" s="33"/>
      <c r="H61" s="25"/>
    </row>
    <row r="62" spans="2:8" s="12" customFormat="1" ht="18.75">
      <c r="B62" s="30"/>
      <c r="C62" s="31"/>
      <c r="D62" s="32"/>
      <c r="E62" s="32"/>
      <c r="F62" s="32"/>
      <c r="G62" s="33"/>
      <c r="H62" s="25"/>
    </row>
    <row r="63" spans="2:8" s="12" customFormat="1" ht="18.75">
      <c r="B63" s="30"/>
      <c r="C63" s="31"/>
      <c r="D63" s="32"/>
      <c r="E63" s="32"/>
      <c r="F63" s="32"/>
      <c r="G63" s="33"/>
      <c r="H63" s="25"/>
    </row>
    <row r="64" spans="2:8" s="12" customFormat="1" ht="18.75">
      <c r="B64" s="30"/>
      <c r="C64" s="31"/>
      <c r="D64" s="32"/>
      <c r="E64" s="32"/>
      <c r="F64" s="32"/>
      <c r="G64" s="33"/>
      <c r="H64" s="25"/>
    </row>
    <row r="65" spans="2:8" s="12" customFormat="1" ht="18.75">
      <c r="B65" s="30"/>
      <c r="C65" s="31"/>
      <c r="D65" s="32"/>
      <c r="E65" s="32"/>
      <c r="F65" s="32"/>
      <c r="G65" s="33"/>
      <c r="H65" s="25"/>
    </row>
    <row r="66" spans="2:8" s="12" customFormat="1" ht="18.75">
      <c r="B66" s="30"/>
      <c r="C66" s="31"/>
      <c r="D66" s="32"/>
      <c r="E66" s="32"/>
      <c r="F66" s="32"/>
      <c r="G66" s="33"/>
      <c r="H66" s="25"/>
    </row>
    <row r="67" spans="2:8" s="12" customFormat="1" ht="18.75">
      <c r="B67" s="30"/>
      <c r="C67" s="31"/>
      <c r="D67" s="32"/>
      <c r="E67" s="32"/>
      <c r="F67" s="32"/>
      <c r="G67" s="33"/>
      <c r="H67" s="25"/>
    </row>
    <row r="68" spans="2:8" s="12" customFormat="1" ht="18.75">
      <c r="B68" s="30"/>
      <c r="C68" s="31"/>
      <c r="D68" s="32"/>
      <c r="E68" s="32"/>
      <c r="F68" s="32"/>
      <c r="G68" s="33"/>
      <c r="H68" s="25"/>
    </row>
    <row r="69" spans="2:8" s="12" customFormat="1" ht="18.75">
      <c r="B69" s="34"/>
      <c r="C69" s="35"/>
      <c r="D69" s="32"/>
      <c r="E69" s="32"/>
      <c r="F69" s="32"/>
      <c r="G69" s="33"/>
      <c r="H69" s="25"/>
    </row>
    <row r="70" spans="2:8" s="12" customFormat="1" ht="18.75">
      <c r="B70" s="36"/>
      <c r="C70" s="35"/>
      <c r="D70" s="32"/>
      <c r="E70" s="32"/>
      <c r="F70" s="32"/>
      <c r="G70" s="33"/>
      <c r="H70" s="25"/>
    </row>
    <row r="71" spans="2:8" s="12" customFormat="1" ht="18.75">
      <c r="B71" s="36"/>
      <c r="C71" s="35"/>
      <c r="D71" s="32"/>
      <c r="E71" s="32"/>
      <c r="F71" s="32"/>
      <c r="G71" s="33"/>
      <c r="H71" s="25"/>
    </row>
    <row r="72" spans="2:8" s="12" customFormat="1" ht="18.75">
      <c r="B72" s="36"/>
      <c r="C72" s="35"/>
      <c r="D72" s="32"/>
      <c r="E72" s="32"/>
      <c r="F72" s="32"/>
      <c r="G72" s="33"/>
      <c r="H72" s="25"/>
    </row>
    <row r="73" spans="2:8" s="12" customFormat="1" ht="18.75">
      <c r="B73" s="36"/>
      <c r="C73" s="35"/>
      <c r="D73" s="32"/>
      <c r="E73" s="32"/>
      <c r="F73" s="32"/>
      <c r="G73" s="33"/>
      <c r="H73" s="25"/>
    </row>
    <row r="74" spans="2:8" s="12" customFormat="1" ht="18.75">
      <c r="B74" s="36"/>
      <c r="C74" s="35"/>
      <c r="D74" s="32"/>
      <c r="E74" s="32"/>
      <c r="F74" s="32"/>
      <c r="G74" s="33"/>
      <c r="H74" s="25"/>
    </row>
    <row r="75" spans="2:8" s="12" customFormat="1" ht="18.75">
      <c r="B75" s="36"/>
      <c r="C75" s="35"/>
      <c r="D75" s="32"/>
      <c r="E75" s="32"/>
      <c r="F75" s="32"/>
      <c r="G75" s="33"/>
      <c r="H75" s="25"/>
    </row>
    <row r="76" spans="2:8" s="12" customFormat="1" ht="18.75">
      <c r="B76" s="36"/>
      <c r="C76" s="35"/>
      <c r="D76" s="32"/>
      <c r="E76" s="32"/>
      <c r="F76" s="32"/>
      <c r="G76" s="33"/>
      <c r="H76" s="25"/>
    </row>
    <row r="77" spans="2:8" s="12" customFormat="1" ht="18.75">
      <c r="B77" s="36"/>
      <c r="C77" s="35"/>
      <c r="D77" s="32"/>
      <c r="E77" s="32"/>
      <c r="F77" s="32"/>
      <c r="G77" s="33"/>
      <c r="H77" s="25"/>
    </row>
    <row r="78" spans="2:8" s="12" customFormat="1" ht="18.75">
      <c r="B78" s="36"/>
      <c r="C78" s="35"/>
      <c r="D78" s="32"/>
      <c r="E78" s="32"/>
      <c r="F78" s="32"/>
      <c r="G78" s="33"/>
      <c r="H78" s="25"/>
    </row>
    <row r="79" spans="2:8" s="12" customFormat="1" ht="18.75">
      <c r="B79" s="36"/>
      <c r="C79" s="35"/>
      <c r="D79" s="32"/>
      <c r="E79" s="32"/>
      <c r="F79" s="32"/>
      <c r="G79" s="33"/>
      <c r="H79" s="25"/>
    </row>
    <row r="80" spans="2:8" s="12" customFormat="1" ht="18.75">
      <c r="B80" s="36"/>
      <c r="C80" s="35"/>
      <c r="D80" s="32"/>
      <c r="E80" s="32"/>
      <c r="F80" s="32"/>
      <c r="G80" s="33"/>
      <c r="H80" s="25"/>
    </row>
    <row r="81" spans="2:8" s="12" customFormat="1" ht="18.75">
      <c r="B81" s="36"/>
      <c r="C81" s="35"/>
      <c r="D81" s="32"/>
      <c r="E81" s="32"/>
      <c r="F81" s="32"/>
      <c r="G81" s="33"/>
      <c r="H81" s="25"/>
    </row>
    <row r="82" spans="2:8" s="12" customFormat="1" ht="18.75">
      <c r="B82" s="36"/>
      <c r="C82" s="35"/>
      <c r="D82" s="32"/>
      <c r="E82" s="32"/>
      <c r="F82" s="32"/>
      <c r="G82" s="33"/>
      <c r="H82" s="25"/>
    </row>
    <row r="83" spans="2:8" s="12" customFormat="1" ht="18.75">
      <c r="B83" s="36"/>
      <c r="C83" s="35"/>
      <c r="D83" s="32"/>
      <c r="E83" s="32"/>
      <c r="F83" s="32"/>
      <c r="G83" s="33"/>
      <c r="H83" s="25"/>
    </row>
    <row r="84" spans="2:8" s="12" customFormat="1" ht="18.75">
      <c r="B84" s="36"/>
      <c r="C84" s="35"/>
      <c r="D84" s="32"/>
      <c r="E84" s="32"/>
      <c r="F84" s="32"/>
      <c r="G84" s="33"/>
      <c r="H84" s="25"/>
    </row>
    <row r="85" spans="2:8" s="12" customFormat="1" ht="18.75">
      <c r="B85" s="36"/>
      <c r="C85" s="35"/>
      <c r="D85" s="32"/>
      <c r="E85" s="32"/>
      <c r="F85" s="32"/>
      <c r="G85" s="33"/>
      <c r="H85" s="25"/>
    </row>
    <row r="86" spans="2:8" s="12" customFormat="1" ht="18.75">
      <c r="B86" s="36"/>
      <c r="C86" s="35"/>
      <c r="D86" s="32"/>
      <c r="E86" s="32"/>
      <c r="F86" s="32"/>
      <c r="G86" s="33"/>
      <c r="H86" s="25"/>
    </row>
    <row r="87" spans="2:8" s="12" customFormat="1" ht="18.75">
      <c r="B87" s="36"/>
      <c r="C87" s="35"/>
      <c r="D87" s="32"/>
      <c r="E87" s="32"/>
      <c r="F87" s="32"/>
      <c r="G87" s="33"/>
      <c r="H87" s="25"/>
    </row>
    <row r="88" spans="2:8" s="12" customFormat="1" ht="18.75">
      <c r="B88" s="36"/>
      <c r="C88" s="35"/>
      <c r="D88" s="32"/>
      <c r="E88" s="32"/>
      <c r="F88" s="32"/>
      <c r="G88" s="33"/>
      <c r="H88" s="25"/>
    </row>
    <row r="89" spans="2:8" s="12" customFormat="1" ht="18.75">
      <c r="B89" s="36"/>
      <c r="C89" s="35"/>
      <c r="D89" s="32"/>
      <c r="E89" s="32"/>
      <c r="F89" s="32"/>
      <c r="G89" s="33"/>
      <c r="H89" s="25"/>
    </row>
    <row r="90" spans="2:8" s="12" customFormat="1" ht="18.75">
      <c r="B90" s="36"/>
      <c r="C90" s="35"/>
      <c r="D90" s="32"/>
      <c r="E90" s="32"/>
      <c r="F90" s="32"/>
      <c r="G90" s="33"/>
      <c r="H90" s="25"/>
    </row>
    <row r="91" spans="2:8" s="12" customFormat="1" ht="18.75">
      <c r="B91" s="36"/>
      <c r="C91" s="35"/>
      <c r="D91" s="32"/>
      <c r="E91" s="32"/>
      <c r="F91" s="32"/>
      <c r="G91" s="33"/>
      <c r="H91" s="25"/>
    </row>
    <row r="92" spans="2:8" s="12" customFormat="1" ht="18.75">
      <c r="B92" s="36"/>
      <c r="C92" s="35"/>
      <c r="D92" s="32"/>
      <c r="E92" s="32"/>
      <c r="F92" s="32"/>
      <c r="G92" s="33"/>
      <c r="H92" s="25"/>
    </row>
    <row r="93" spans="2:8" s="12" customFormat="1" ht="18.75">
      <c r="B93" s="36"/>
      <c r="C93" s="35"/>
      <c r="D93" s="32"/>
      <c r="E93" s="32"/>
      <c r="F93" s="32"/>
      <c r="G93" s="33"/>
      <c r="H93" s="25"/>
    </row>
    <row r="94" spans="2:8" s="12" customFormat="1" ht="18.75">
      <c r="B94" s="36"/>
      <c r="C94" s="35"/>
      <c r="D94" s="32"/>
      <c r="E94" s="32"/>
      <c r="F94" s="32"/>
      <c r="G94" s="33"/>
      <c r="H94" s="25"/>
    </row>
    <row r="95" spans="2:8" s="12" customFormat="1" ht="18.75">
      <c r="B95" s="36"/>
      <c r="C95" s="35"/>
      <c r="D95" s="32"/>
      <c r="E95" s="32"/>
      <c r="F95" s="32"/>
      <c r="G95" s="33"/>
      <c r="H95" s="25"/>
    </row>
    <row r="96" spans="2:8" s="12" customFormat="1" ht="18.75">
      <c r="B96" s="36"/>
      <c r="C96" s="35"/>
      <c r="D96" s="32"/>
      <c r="E96" s="32"/>
      <c r="F96" s="32"/>
      <c r="G96" s="33"/>
      <c r="H96" s="25"/>
    </row>
    <row r="97" spans="2:8" s="12" customFormat="1" ht="18.75">
      <c r="B97" s="36"/>
      <c r="C97" s="35"/>
      <c r="D97" s="32"/>
      <c r="E97" s="32"/>
      <c r="F97" s="32"/>
      <c r="G97" s="33"/>
      <c r="H97" s="25"/>
    </row>
    <row r="98" spans="2:8" s="12" customFormat="1" ht="18.75">
      <c r="B98" s="36"/>
      <c r="C98" s="35"/>
      <c r="D98" s="32"/>
      <c r="E98" s="32"/>
      <c r="F98" s="32"/>
      <c r="G98" s="33"/>
      <c r="H98" s="25"/>
    </row>
    <row r="99" spans="2:8" ht="12.75">
      <c r="B99" s="28"/>
      <c r="C99" s="37"/>
      <c r="D99" s="38"/>
      <c r="E99" s="38"/>
      <c r="F99" s="38"/>
      <c r="G99" s="39"/>
      <c r="H99" s="40"/>
    </row>
    <row r="100" spans="2:8" ht="12.75">
      <c r="B100" s="28"/>
      <c r="C100" s="37"/>
      <c r="D100" s="38"/>
      <c r="E100" s="38"/>
      <c r="F100" s="38"/>
      <c r="G100" s="39"/>
      <c r="H100" s="40"/>
    </row>
    <row r="101" spans="2:8" ht="12.75">
      <c r="B101" s="28"/>
      <c r="C101" s="37"/>
      <c r="D101" s="38"/>
      <c r="E101" s="38"/>
      <c r="F101" s="38"/>
      <c r="G101" s="39"/>
      <c r="H101" s="40"/>
    </row>
    <row r="102" spans="2:8" ht="12.75">
      <c r="B102" s="28"/>
      <c r="C102" s="37"/>
      <c r="D102" s="38"/>
      <c r="E102" s="38"/>
      <c r="F102" s="38"/>
      <c r="G102" s="39"/>
      <c r="H102" s="40"/>
    </row>
    <row r="103" spans="2:8" ht="12.75">
      <c r="B103" s="28"/>
      <c r="C103" s="37"/>
      <c r="D103" s="38"/>
      <c r="E103" s="38"/>
      <c r="F103" s="38"/>
      <c r="G103" s="39"/>
      <c r="H103" s="40"/>
    </row>
    <row r="104" spans="2:8" ht="12.75">
      <c r="B104" s="28"/>
      <c r="C104" s="37"/>
      <c r="D104" s="38"/>
      <c r="E104" s="38"/>
      <c r="F104" s="38"/>
      <c r="G104" s="39"/>
      <c r="H104" s="40"/>
    </row>
    <row r="105" spans="2:8" ht="12.75">
      <c r="B105" s="28"/>
      <c r="C105" s="37"/>
      <c r="D105" s="38"/>
      <c r="E105" s="38"/>
      <c r="F105" s="38"/>
      <c r="G105" s="39"/>
      <c r="H105" s="40"/>
    </row>
    <row r="106" spans="2:8" ht="12.75">
      <c r="B106" s="28"/>
      <c r="C106" s="37"/>
      <c r="D106" s="38"/>
      <c r="E106" s="38"/>
      <c r="F106" s="38"/>
      <c r="G106" s="39"/>
      <c r="H106" s="40"/>
    </row>
    <row r="107" spans="2:8" ht="12.75">
      <c r="B107" s="28"/>
      <c r="C107" s="37"/>
      <c r="D107" s="38"/>
      <c r="E107" s="38"/>
      <c r="F107" s="38"/>
      <c r="G107" s="39"/>
      <c r="H107" s="40"/>
    </row>
    <row r="108" spans="2:8" ht="12.75">
      <c r="B108" s="28"/>
      <c r="C108" s="37"/>
      <c r="D108" s="38"/>
      <c r="E108" s="38"/>
      <c r="F108" s="38"/>
      <c r="G108" s="39"/>
      <c r="H108" s="40"/>
    </row>
    <row r="109" spans="2:8" ht="12.75">
      <c r="B109" s="28"/>
      <c r="C109" s="37"/>
      <c r="D109" s="38"/>
      <c r="E109" s="38"/>
      <c r="F109" s="38"/>
      <c r="G109" s="39"/>
      <c r="H109" s="40"/>
    </row>
    <row r="110" spans="2:8" ht="12.75">
      <c r="B110" s="28"/>
      <c r="C110" s="37"/>
      <c r="D110" s="38"/>
      <c r="E110" s="38"/>
      <c r="F110" s="38"/>
      <c r="G110" s="39"/>
      <c r="H110" s="40"/>
    </row>
    <row r="111" spans="2:8" ht="12.75">
      <c r="B111" s="28"/>
      <c r="C111" s="37"/>
      <c r="D111" s="38"/>
      <c r="E111" s="38"/>
      <c r="F111" s="38"/>
      <c r="G111" s="39"/>
      <c r="H111" s="40"/>
    </row>
    <row r="112" spans="2:8" ht="12.75">
      <c r="B112" s="28"/>
      <c r="C112" s="37"/>
      <c r="D112" s="38"/>
      <c r="E112" s="38"/>
      <c r="F112" s="38"/>
      <c r="G112" s="39"/>
      <c r="H112" s="40"/>
    </row>
    <row r="113" spans="2:8" ht="12.75">
      <c r="B113" s="28"/>
      <c r="C113" s="37"/>
      <c r="D113" s="38"/>
      <c r="E113" s="38"/>
      <c r="F113" s="38"/>
      <c r="G113" s="39"/>
      <c r="H113" s="40"/>
    </row>
    <row r="114" spans="2:8" ht="12.75">
      <c r="B114" s="28"/>
      <c r="C114" s="37"/>
      <c r="D114" s="38"/>
      <c r="E114" s="38"/>
      <c r="F114" s="38"/>
      <c r="G114" s="39"/>
      <c r="H114" s="40"/>
    </row>
    <row r="115" spans="2:8" ht="12.75">
      <c r="B115" s="28"/>
      <c r="C115" s="37"/>
      <c r="D115" s="38"/>
      <c r="E115" s="38"/>
      <c r="F115" s="38"/>
      <c r="G115" s="39"/>
      <c r="H115" s="40"/>
    </row>
    <row r="116" spans="2:8" ht="12.75">
      <c r="B116" s="28"/>
      <c r="C116" s="37"/>
      <c r="D116" s="38"/>
      <c r="E116" s="38"/>
      <c r="F116" s="38"/>
      <c r="G116" s="39"/>
      <c r="H116" s="40"/>
    </row>
    <row r="117" spans="2:8" ht="12.75">
      <c r="B117" s="28"/>
      <c r="C117" s="37"/>
      <c r="D117" s="38"/>
      <c r="E117" s="38"/>
      <c r="F117" s="38"/>
      <c r="G117" s="39"/>
      <c r="H117" s="40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</sheetData>
  <sheetProtection/>
  <mergeCells count="3">
    <mergeCell ref="B5:G5"/>
    <mergeCell ref="H2:J2"/>
    <mergeCell ref="H3:T6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:M70"/>
  <sheetViews>
    <sheetView tabSelected="1" view="pageBreakPreview" zoomScale="41" zoomScaleNormal="65" zoomScaleSheetLayoutView="41" zoomScalePageLayoutView="0" workbookViewId="0" topLeftCell="C39">
      <selection activeCell="C43" sqref="C43:C44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84.375" style="0" customWidth="1"/>
    <col min="8" max="8" width="37.75390625" style="0" customWidth="1"/>
    <col min="9" max="9" width="26.125" style="0" hidden="1" customWidth="1"/>
    <col min="10" max="10" width="54.00390625" style="0" customWidth="1"/>
    <col min="12" max="12" width="22.875" style="0" customWidth="1"/>
  </cols>
  <sheetData>
    <row r="1" spans="10:12" ht="108" customHeight="1">
      <c r="J1" s="234"/>
      <c r="K1" s="235"/>
      <c r="L1" s="235"/>
    </row>
    <row r="2" spans="2:12" ht="78" customHeight="1">
      <c r="B2" s="57"/>
      <c r="C2" s="57"/>
      <c r="D2" s="57"/>
      <c r="E2" s="57"/>
      <c r="F2" s="57"/>
      <c r="G2" s="57"/>
      <c r="H2" s="57"/>
      <c r="I2" s="74"/>
      <c r="J2" s="229" t="s">
        <v>212</v>
      </c>
      <c r="K2" s="230"/>
      <c r="L2" s="230"/>
    </row>
    <row r="3" spans="2:13" ht="63.75" customHeight="1">
      <c r="B3" s="57"/>
      <c r="C3" s="57"/>
      <c r="D3" s="57"/>
      <c r="E3" s="57"/>
      <c r="F3" s="57"/>
      <c r="G3" s="57"/>
      <c r="H3" s="236" t="s">
        <v>267</v>
      </c>
      <c r="I3" s="237"/>
      <c r="J3" s="237"/>
      <c r="K3" s="237"/>
      <c r="L3" s="237"/>
      <c r="M3" s="237"/>
    </row>
    <row r="4" spans="2:13" ht="34.5" customHeight="1">
      <c r="B4" s="57"/>
      <c r="C4" s="57"/>
      <c r="D4" s="57"/>
      <c r="E4" s="57"/>
      <c r="F4" s="57"/>
      <c r="G4" s="57"/>
      <c r="H4" s="237"/>
      <c r="I4" s="237"/>
      <c r="J4" s="237"/>
      <c r="K4" s="237"/>
      <c r="L4" s="237"/>
      <c r="M4" s="237"/>
    </row>
    <row r="5" spans="2:13" ht="150.75" customHeight="1">
      <c r="B5" s="57"/>
      <c r="C5" s="57"/>
      <c r="D5" s="57"/>
      <c r="E5" s="57"/>
      <c r="F5" s="57"/>
      <c r="G5" s="57"/>
      <c r="H5" s="237"/>
      <c r="I5" s="237"/>
      <c r="J5" s="237"/>
      <c r="K5" s="237"/>
      <c r="L5" s="237"/>
      <c r="M5" s="237"/>
    </row>
    <row r="6" spans="2:13" ht="34.5">
      <c r="B6" s="57"/>
      <c r="C6" s="57"/>
      <c r="D6" s="57"/>
      <c r="E6" s="57"/>
      <c r="F6" s="57"/>
      <c r="G6" s="57"/>
      <c r="H6" s="237"/>
      <c r="I6" s="237"/>
      <c r="J6" s="237"/>
      <c r="K6" s="237"/>
      <c r="L6" s="237"/>
      <c r="M6" s="237"/>
    </row>
    <row r="7" spans="2:12" ht="34.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2" ht="129.75" customHeight="1">
      <c r="B8" s="231" t="s">
        <v>214</v>
      </c>
      <c r="C8" s="231"/>
      <c r="D8" s="231"/>
      <c r="E8" s="231"/>
      <c r="F8" s="231"/>
      <c r="G8" s="231"/>
      <c r="H8" s="231"/>
      <c r="I8" s="231"/>
      <c r="J8" s="231"/>
      <c r="K8" s="57"/>
      <c r="L8" s="57"/>
    </row>
    <row r="9" spans="2:12" ht="35.25">
      <c r="B9" s="58"/>
      <c r="C9" s="58"/>
      <c r="D9" s="58"/>
      <c r="E9" s="58"/>
      <c r="F9" s="58"/>
      <c r="G9" s="59"/>
      <c r="H9" s="232"/>
      <c r="I9" s="232"/>
      <c r="J9" s="232"/>
      <c r="K9" s="57"/>
      <c r="L9" s="57"/>
    </row>
    <row r="10" spans="2:12" ht="162" customHeight="1">
      <c r="B10" s="60" t="s">
        <v>34</v>
      </c>
      <c r="C10" s="60" t="s">
        <v>35</v>
      </c>
      <c r="D10" s="61" t="s">
        <v>53</v>
      </c>
      <c r="E10" s="61" t="s">
        <v>54</v>
      </c>
      <c r="F10" s="61" t="s">
        <v>55</v>
      </c>
      <c r="G10" s="61" t="s">
        <v>56</v>
      </c>
      <c r="H10" s="61" t="s">
        <v>57</v>
      </c>
      <c r="I10" s="62" t="s">
        <v>207</v>
      </c>
      <c r="J10" s="63" t="s">
        <v>208</v>
      </c>
      <c r="K10" s="57"/>
      <c r="L10" s="57"/>
    </row>
    <row r="11" spans="2:12" ht="35.25">
      <c r="B11" s="64">
        <v>1</v>
      </c>
      <c r="C11" s="64">
        <v>2</v>
      </c>
      <c r="D11" s="65" t="s">
        <v>36</v>
      </c>
      <c r="E11" s="65" t="s">
        <v>37</v>
      </c>
      <c r="F11" s="65" t="s">
        <v>38</v>
      </c>
      <c r="G11" s="65" t="s">
        <v>39</v>
      </c>
      <c r="H11" s="65" t="s">
        <v>40</v>
      </c>
      <c r="I11" s="65" t="s">
        <v>189</v>
      </c>
      <c r="J11" s="64">
        <v>9</v>
      </c>
      <c r="K11" s="57"/>
      <c r="L11" s="57"/>
    </row>
    <row r="12" spans="2:12" ht="69.75" customHeight="1" hidden="1">
      <c r="B12" s="66" t="e">
        <f>#REF!+1</f>
        <v>#REF!</v>
      </c>
      <c r="C12" s="70" t="s">
        <v>171</v>
      </c>
      <c r="D12" s="67" t="s">
        <v>58</v>
      </c>
      <c r="E12" s="67" t="s">
        <v>70</v>
      </c>
      <c r="F12" s="67" t="s">
        <v>72</v>
      </c>
      <c r="G12" s="67" t="s">
        <v>194</v>
      </c>
      <c r="H12" s="67"/>
      <c r="I12" s="68">
        <f>I13</f>
        <v>0</v>
      </c>
      <c r="J12" s="68">
        <f>J13</f>
        <v>0</v>
      </c>
      <c r="K12" s="57"/>
      <c r="L12" s="57"/>
    </row>
    <row r="13" spans="2:12" ht="71.25" customHeight="1" hidden="1">
      <c r="B13" s="66" t="e">
        <f aca="true" t="shared" si="0" ref="B13:B19">B12+1</f>
        <v>#REF!</v>
      </c>
      <c r="C13" s="71" t="s">
        <v>164</v>
      </c>
      <c r="D13" s="67" t="s">
        <v>58</v>
      </c>
      <c r="E13" s="67" t="s">
        <v>70</v>
      </c>
      <c r="F13" s="67" t="s">
        <v>72</v>
      </c>
      <c r="G13" s="72" t="s">
        <v>195</v>
      </c>
      <c r="H13" s="67"/>
      <c r="I13" s="68">
        <f>I14+I15+I16+I17+I18+I19</f>
        <v>0</v>
      </c>
      <c r="J13" s="68">
        <f>J14+J15+J16+J17+J18+J19</f>
        <v>0</v>
      </c>
      <c r="K13" s="57"/>
      <c r="L13" s="57"/>
    </row>
    <row r="14" spans="2:12" ht="85.5" customHeight="1" hidden="1">
      <c r="B14" s="66" t="e">
        <f t="shared" si="0"/>
        <v>#REF!</v>
      </c>
      <c r="C14" s="69" t="s">
        <v>95</v>
      </c>
      <c r="D14" s="67" t="s">
        <v>58</v>
      </c>
      <c r="E14" s="67" t="s">
        <v>70</v>
      </c>
      <c r="F14" s="67" t="s">
        <v>72</v>
      </c>
      <c r="G14" s="72" t="s">
        <v>195</v>
      </c>
      <c r="H14" s="67" t="s">
        <v>85</v>
      </c>
      <c r="I14" s="68"/>
      <c r="J14" s="68">
        <v>0</v>
      </c>
      <c r="K14" s="57"/>
      <c r="L14" s="57"/>
    </row>
    <row r="15" spans="2:12" ht="40.5" customHeight="1" hidden="1">
      <c r="B15" s="66" t="e">
        <f t="shared" si="0"/>
        <v>#REF!</v>
      </c>
      <c r="C15" s="69" t="s">
        <v>86</v>
      </c>
      <c r="D15" s="67" t="s">
        <v>58</v>
      </c>
      <c r="E15" s="67" t="s">
        <v>70</v>
      </c>
      <c r="F15" s="67" t="s">
        <v>72</v>
      </c>
      <c r="G15" s="72" t="s">
        <v>195</v>
      </c>
      <c r="H15" s="67" t="s">
        <v>196</v>
      </c>
      <c r="I15" s="68"/>
      <c r="J15" s="68">
        <v>0</v>
      </c>
      <c r="K15" s="57"/>
      <c r="L15" s="57"/>
    </row>
    <row r="16" spans="2:12" ht="72.75" customHeight="1" hidden="1">
      <c r="B16" s="66" t="e">
        <f t="shared" si="0"/>
        <v>#REF!</v>
      </c>
      <c r="C16" s="69" t="s">
        <v>87</v>
      </c>
      <c r="D16" s="67" t="s">
        <v>58</v>
      </c>
      <c r="E16" s="67" t="s">
        <v>70</v>
      </c>
      <c r="F16" s="67" t="s">
        <v>72</v>
      </c>
      <c r="G16" s="72" t="s">
        <v>195</v>
      </c>
      <c r="H16" s="67" t="s">
        <v>88</v>
      </c>
      <c r="I16" s="68"/>
      <c r="J16" s="68">
        <v>0</v>
      </c>
      <c r="K16" s="57"/>
      <c r="L16" s="57"/>
    </row>
    <row r="17" spans="2:12" ht="88.5" customHeight="1" hidden="1">
      <c r="B17" s="66" t="e">
        <f t="shared" si="0"/>
        <v>#REF!</v>
      </c>
      <c r="C17" s="69" t="s">
        <v>1</v>
      </c>
      <c r="D17" s="67" t="s">
        <v>58</v>
      </c>
      <c r="E17" s="67" t="s">
        <v>70</v>
      </c>
      <c r="F17" s="67" t="s">
        <v>72</v>
      </c>
      <c r="G17" s="72" t="s">
        <v>195</v>
      </c>
      <c r="H17" s="67" t="s">
        <v>91</v>
      </c>
      <c r="I17" s="68"/>
      <c r="J17" s="68">
        <v>0</v>
      </c>
      <c r="K17" s="57"/>
      <c r="L17" s="57"/>
    </row>
    <row r="18" spans="2:12" ht="42" customHeight="1" hidden="1">
      <c r="B18" s="66" t="e">
        <f t="shared" si="0"/>
        <v>#REF!</v>
      </c>
      <c r="C18" s="69" t="s">
        <v>89</v>
      </c>
      <c r="D18" s="67" t="s">
        <v>58</v>
      </c>
      <c r="E18" s="67" t="s">
        <v>70</v>
      </c>
      <c r="F18" s="67" t="s">
        <v>72</v>
      </c>
      <c r="G18" s="72" t="s">
        <v>195</v>
      </c>
      <c r="H18" s="67">
        <v>851</v>
      </c>
      <c r="I18" s="68"/>
      <c r="J18" s="68">
        <v>0</v>
      </c>
      <c r="K18" s="57"/>
      <c r="L18" s="57"/>
    </row>
    <row r="19" spans="2:12" ht="52.5" customHeight="1" hidden="1">
      <c r="B19" s="66" t="e">
        <f t="shared" si="0"/>
        <v>#REF!</v>
      </c>
      <c r="C19" s="69" t="s">
        <v>90</v>
      </c>
      <c r="D19" s="67" t="s">
        <v>58</v>
      </c>
      <c r="E19" s="67" t="s">
        <v>70</v>
      </c>
      <c r="F19" s="67" t="s">
        <v>72</v>
      </c>
      <c r="G19" s="72" t="s">
        <v>195</v>
      </c>
      <c r="H19" s="67">
        <v>852</v>
      </c>
      <c r="I19" s="68"/>
      <c r="J19" s="68">
        <v>0</v>
      </c>
      <c r="K19" s="57"/>
      <c r="L19" s="57"/>
    </row>
    <row r="20" spans="2:12" ht="108.75" customHeight="1">
      <c r="B20" s="77">
        <v>1</v>
      </c>
      <c r="C20" s="76" t="s">
        <v>171</v>
      </c>
      <c r="D20" s="77" t="s">
        <v>58</v>
      </c>
      <c r="E20" s="77" t="s">
        <v>70</v>
      </c>
      <c r="F20" s="77" t="s">
        <v>72</v>
      </c>
      <c r="G20" s="77" t="s">
        <v>150</v>
      </c>
      <c r="H20" s="77"/>
      <c r="I20" s="78">
        <f>I21</f>
        <v>0</v>
      </c>
      <c r="J20" s="78">
        <f>J21+J30+J35+J40+J45</f>
        <v>2488972.76</v>
      </c>
      <c r="K20" s="73"/>
      <c r="L20" s="73"/>
    </row>
    <row r="21" spans="2:12" ht="110.25" customHeight="1">
      <c r="B21" s="77" t="s">
        <v>219</v>
      </c>
      <c r="C21" s="76" t="s">
        <v>164</v>
      </c>
      <c r="D21" s="77" t="s">
        <v>58</v>
      </c>
      <c r="E21" s="77" t="s">
        <v>70</v>
      </c>
      <c r="F21" s="77" t="s">
        <v>72</v>
      </c>
      <c r="G21" s="79" t="s">
        <v>160</v>
      </c>
      <c r="H21" s="77" t="s">
        <v>59</v>
      </c>
      <c r="I21" s="78">
        <f>I22+I23+I25+I26+I27+I28+I29</f>
        <v>0</v>
      </c>
      <c r="J21" s="78">
        <f>J22+J24+J25+J26+J27+J28+J29</f>
        <v>1016570</v>
      </c>
      <c r="K21" s="73"/>
      <c r="L21" s="73"/>
    </row>
    <row r="22" spans="2:12" ht="91.5" customHeight="1">
      <c r="B22" s="77"/>
      <c r="C22" s="80" t="s">
        <v>177</v>
      </c>
      <c r="D22" s="81" t="s">
        <v>58</v>
      </c>
      <c r="E22" s="81" t="s">
        <v>70</v>
      </c>
      <c r="F22" s="81" t="s">
        <v>72</v>
      </c>
      <c r="G22" s="82" t="s">
        <v>161</v>
      </c>
      <c r="H22" s="81" t="s">
        <v>85</v>
      </c>
      <c r="I22" s="83"/>
      <c r="J22" s="83">
        <v>655700</v>
      </c>
      <c r="K22" s="73"/>
      <c r="L22" s="73"/>
    </row>
    <row r="23" spans="2:12" ht="48" customHeight="1" hidden="1">
      <c r="B23" s="77"/>
      <c r="C23" s="80" t="s">
        <v>86</v>
      </c>
      <c r="D23" s="81" t="s">
        <v>58</v>
      </c>
      <c r="E23" s="81" t="s">
        <v>70</v>
      </c>
      <c r="F23" s="81" t="s">
        <v>72</v>
      </c>
      <c r="G23" s="82" t="s">
        <v>162</v>
      </c>
      <c r="H23" s="81" t="s">
        <v>196</v>
      </c>
      <c r="I23" s="83"/>
      <c r="J23" s="83"/>
      <c r="K23" s="73"/>
      <c r="L23" s="73"/>
    </row>
    <row r="24" spans="2:12" ht="78.75" customHeight="1">
      <c r="B24" s="77"/>
      <c r="C24" s="80" t="s">
        <v>86</v>
      </c>
      <c r="D24" s="81"/>
      <c r="E24" s="81"/>
      <c r="F24" s="81"/>
      <c r="G24" s="82" t="s">
        <v>161</v>
      </c>
      <c r="H24" s="81" t="s">
        <v>196</v>
      </c>
      <c r="I24" s="83"/>
      <c r="J24" s="83">
        <v>4000</v>
      </c>
      <c r="K24" s="73"/>
      <c r="L24" s="73"/>
    </row>
    <row r="25" spans="2:12" ht="106.5" customHeight="1">
      <c r="B25" s="77"/>
      <c r="C25" s="80" t="s">
        <v>176</v>
      </c>
      <c r="D25" s="81" t="s">
        <v>58</v>
      </c>
      <c r="E25" s="81" t="s">
        <v>70</v>
      </c>
      <c r="F25" s="81" t="s">
        <v>72</v>
      </c>
      <c r="G25" s="82" t="s">
        <v>161</v>
      </c>
      <c r="H25" s="81" t="s">
        <v>175</v>
      </c>
      <c r="I25" s="83"/>
      <c r="J25" s="83">
        <v>198020</v>
      </c>
      <c r="K25" s="73"/>
      <c r="L25" s="73"/>
    </row>
    <row r="26" spans="2:12" ht="138.75" customHeight="1">
      <c r="B26" s="77"/>
      <c r="C26" s="80" t="s">
        <v>87</v>
      </c>
      <c r="D26" s="81" t="s">
        <v>58</v>
      </c>
      <c r="E26" s="81" t="s">
        <v>70</v>
      </c>
      <c r="F26" s="81" t="s">
        <v>72</v>
      </c>
      <c r="G26" s="82" t="s">
        <v>162</v>
      </c>
      <c r="H26" s="81" t="s">
        <v>88</v>
      </c>
      <c r="I26" s="83"/>
      <c r="J26" s="83">
        <v>96000</v>
      </c>
      <c r="K26" s="73"/>
      <c r="L26" s="73"/>
    </row>
    <row r="27" spans="2:12" ht="144.75" customHeight="1">
      <c r="B27" s="77"/>
      <c r="C27" s="80" t="s">
        <v>1</v>
      </c>
      <c r="D27" s="81" t="s">
        <v>58</v>
      </c>
      <c r="E27" s="81" t="s">
        <v>70</v>
      </c>
      <c r="F27" s="81" t="s">
        <v>72</v>
      </c>
      <c r="G27" s="82" t="s">
        <v>162</v>
      </c>
      <c r="H27" s="81" t="s">
        <v>91</v>
      </c>
      <c r="I27" s="83"/>
      <c r="J27" s="83">
        <v>56850</v>
      </c>
      <c r="K27" s="73"/>
      <c r="L27" s="73"/>
    </row>
    <row r="28" spans="2:12" ht="114" customHeight="1">
      <c r="B28" s="77"/>
      <c r="C28" s="80" t="s">
        <v>89</v>
      </c>
      <c r="D28" s="81" t="s">
        <v>58</v>
      </c>
      <c r="E28" s="81" t="s">
        <v>70</v>
      </c>
      <c r="F28" s="81" t="s">
        <v>72</v>
      </c>
      <c r="G28" s="82" t="s">
        <v>162</v>
      </c>
      <c r="H28" s="81">
        <v>851</v>
      </c>
      <c r="I28" s="83"/>
      <c r="J28" s="83">
        <v>5000</v>
      </c>
      <c r="K28" s="73"/>
      <c r="L28" s="73"/>
    </row>
    <row r="29" spans="2:12" ht="99" customHeight="1">
      <c r="B29" s="77"/>
      <c r="C29" s="80" t="s">
        <v>90</v>
      </c>
      <c r="D29" s="81" t="s">
        <v>58</v>
      </c>
      <c r="E29" s="81" t="s">
        <v>70</v>
      </c>
      <c r="F29" s="81" t="s">
        <v>72</v>
      </c>
      <c r="G29" s="82" t="s">
        <v>162</v>
      </c>
      <c r="H29" s="81">
        <v>852</v>
      </c>
      <c r="I29" s="83"/>
      <c r="J29" s="83">
        <v>1000</v>
      </c>
      <c r="K29" s="73"/>
      <c r="L29" s="73"/>
    </row>
    <row r="30" spans="2:12" ht="133.5" customHeight="1">
      <c r="B30" s="77" t="s">
        <v>220</v>
      </c>
      <c r="C30" s="84" t="s">
        <v>216</v>
      </c>
      <c r="D30" s="81"/>
      <c r="E30" s="81"/>
      <c r="F30" s="81"/>
      <c r="G30" s="79" t="s">
        <v>156</v>
      </c>
      <c r="H30" s="77"/>
      <c r="I30" s="78"/>
      <c r="J30" s="78">
        <f>J31</f>
        <v>47400</v>
      </c>
      <c r="K30" s="73"/>
      <c r="L30" s="73"/>
    </row>
    <row r="31" spans="2:12" ht="168" customHeight="1">
      <c r="B31" s="77"/>
      <c r="C31" s="80" t="s">
        <v>217</v>
      </c>
      <c r="D31" s="77" t="s">
        <v>58</v>
      </c>
      <c r="E31" s="77" t="s">
        <v>71</v>
      </c>
      <c r="F31" s="77" t="s">
        <v>73</v>
      </c>
      <c r="G31" s="81" t="s">
        <v>178</v>
      </c>
      <c r="H31" s="81" t="s">
        <v>59</v>
      </c>
      <c r="I31" s="83">
        <f>I32+I33+I34</f>
        <v>0</v>
      </c>
      <c r="J31" s="83">
        <f>J32+J33+J34</f>
        <v>47400</v>
      </c>
      <c r="K31" s="73"/>
      <c r="L31" s="73"/>
    </row>
    <row r="32" spans="2:12" ht="84.75" customHeight="1">
      <c r="B32" s="77"/>
      <c r="C32" s="80" t="s">
        <v>177</v>
      </c>
      <c r="D32" s="81" t="s">
        <v>58</v>
      </c>
      <c r="E32" s="81" t="s">
        <v>71</v>
      </c>
      <c r="F32" s="81" t="s">
        <v>73</v>
      </c>
      <c r="G32" s="81" t="s">
        <v>178</v>
      </c>
      <c r="H32" s="81" t="s">
        <v>85</v>
      </c>
      <c r="I32" s="83"/>
      <c r="J32" s="83">
        <v>36000</v>
      </c>
      <c r="K32" s="73"/>
      <c r="L32" s="73"/>
    </row>
    <row r="33" spans="2:12" ht="119.25" customHeight="1">
      <c r="B33" s="77"/>
      <c r="C33" s="80" t="s">
        <v>176</v>
      </c>
      <c r="D33" s="81" t="s">
        <v>58</v>
      </c>
      <c r="E33" s="81" t="s">
        <v>71</v>
      </c>
      <c r="F33" s="81" t="s">
        <v>73</v>
      </c>
      <c r="G33" s="81" t="s">
        <v>178</v>
      </c>
      <c r="H33" s="81" t="s">
        <v>175</v>
      </c>
      <c r="I33" s="83"/>
      <c r="J33" s="83">
        <v>10870</v>
      </c>
      <c r="K33" s="73"/>
      <c r="L33" s="73"/>
    </row>
    <row r="34" spans="2:12" ht="138" customHeight="1">
      <c r="B34" s="77"/>
      <c r="C34" s="80" t="s">
        <v>1</v>
      </c>
      <c r="D34" s="81" t="s">
        <v>58</v>
      </c>
      <c r="E34" s="81" t="s">
        <v>71</v>
      </c>
      <c r="F34" s="81" t="s">
        <v>73</v>
      </c>
      <c r="G34" s="81" t="s">
        <v>178</v>
      </c>
      <c r="H34" s="81" t="s">
        <v>91</v>
      </c>
      <c r="I34" s="83"/>
      <c r="J34" s="83">
        <v>530</v>
      </c>
      <c r="K34" s="73"/>
      <c r="L34" s="73"/>
    </row>
    <row r="35" spans="2:12" ht="165" customHeight="1">
      <c r="B35" s="77" t="s">
        <v>221</v>
      </c>
      <c r="C35" s="85" t="s">
        <v>166</v>
      </c>
      <c r="D35" s="77" t="s">
        <v>58</v>
      </c>
      <c r="E35" s="77" t="s">
        <v>72</v>
      </c>
      <c r="F35" s="77" t="s">
        <v>76</v>
      </c>
      <c r="G35" s="86" t="s">
        <v>156</v>
      </c>
      <c r="H35" s="77"/>
      <c r="I35" s="78">
        <f>I36</f>
        <v>0</v>
      </c>
      <c r="J35" s="78">
        <f>J36</f>
        <v>20215.34</v>
      </c>
      <c r="K35" s="73"/>
      <c r="L35" s="73"/>
    </row>
    <row r="36" spans="2:12" ht="190.5" customHeight="1">
      <c r="B36" s="77"/>
      <c r="C36" s="87" t="s">
        <v>165</v>
      </c>
      <c r="D36" s="81" t="s">
        <v>58</v>
      </c>
      <c r="E36" s="81" t="s">
        <v>72</v>
      </c>
      <c r="F36" s="81" t="s">
        <v>76</v>
      </c>
      <c r="G36" s="88" t="s">
        <v>157</v>
      </c>
      <c r="H36" s="81" t="s">
        <v>59</v>
      </c>
      <c r="I36" s="83">
        <f>I37+I38</f>
        <v>0</v>
      </c>
      <c r="J36" s="83">
        <f>J37+J38+J39</f>
        <v>20215.34</v>
      </c>
      <c r="K36" s="73"/>
      <c r="L36" s="73"/>
    </row>
    <row r="37" spans="2:12" ht="98.25" customHeight="1">
      <c r="B37" s="77"/>
      <c r="C37" s="80" t="s">
        <v>177</v>
      </c>
      <c r="D37" s="81" t="s">
        <v>58</v>
      </c>
      <c r="E37" s="81" t="s">
        <v>72</v>
      </c>
      <c r="F37" s="81" t="s">
        <v>76</v>
      </c>
      <c r="G37" s="88" t="s">
        <v>157</v>
      </c>
      <c r="H37" s="81" t="s">
        <v>85</v>
      </c>
      <c r="I37" s="83"/>
      <c r="J37" s="83">
        <v>17473</v>
      </c>
      <c r="K37" s="73"/>
      <c r="L37" s="73"/>
    </row>
    <row r="38" spans="2:12" ht="86.25" customHeight="1">
      <c r="B38" s="77"/>
      <c r="C38" s="80" t="s">
        <v>176</v>
      </c>
      <c r="D38" s="81" t="s">
        <v>58</v>
      </c>
      <c r="E38" s="81" t="s">
        <v>72</v>
      </c>
      <c r="F38" s="81" t="s">
        <v>76</v>
      </c>
      <c r="G38" s="88" t="s">
        <v>157</v>
      </c>
      <c r="H38" s="81" t="s">
        <v>175</v>
      </c>
      <c r="I38" s="83"/>
      <c r="J38" s="83">
        <v>1742.34</v>
      </c>
      <c r="K38" s="73"/>
      <c r="L38" s="73"/>
    </row>
    <row r="39" spans="2:12" ht="86.25" customHeight="1">
      <c r="B39" s="77"/>
      <c r="C39" s="80" t="s">
        <v>142</v>
      </c>
      <c r="D39" s="81"/>
      <c r="E39" s="81"/>
      <c r="F39" s="81"/>
      <c r="G39" s="88" t="s">
        <v>157</v>
      </c>
      <c r="H39" s="81" t="s">
        <v>174</v>
      </c>
      <c r="I39" s="83"/>
      <c r="J39" s="83">
        <v>1000</v>
      </c>
      <c r="K39" s="73"/>
      <c r="L39" s="73"/>
    </row>
    <row r="40" spans="2:12" ht="132" customHeight="1">
      <c r="B40" s="77"/>
      <c r="C40" s="216" t="s">
        <v>264</v>
      </c>
      <c r="D40" s="81"/>
      <c r="E40" s="81"/>
      <c r="F40" s="81"/>
      <c r="G40" s="77" t="s">
        <v>265</v>
      </c>
      <c r="H40" s="77"/>
      <c r="I40" s="78"/>
      <c r="J40" s="78">
        <f>J41+J43</f>
        <v>130000</v>
      </c>
      <c r="K40" s="73"/>
      <c r="L40" s="73"/>
    </row>
    <row r="41" spans="2:12" ht="144.75" customHeight="1">
      <c r="B41" s="77"/>
      <c r="C41" s="87" t="s">
        <v>239</v>
      </c>
      <c r="D41" s="81"/>
      <c r="E41" s="81"/>
      <c r="F41" s="81"/>
      <c r="G41" s="81" t="s">
        <v>249</v>
      </c>
      <c r="H41" s="81" t="s">
        <v>59</v>
      </c>
      <c r="I41" s="83"/>
      <c r="J41" s="83">
        <f>J42</f>
        <v>90000</v>
      </c>
      <c r="K41" s="73"/>
      <c r="L41" s="73"/>
    </row>
    <row r="42" spans="2:12" ht="86.25" customHeight="1">
      <c r="B42" s="77"/>
      <c r="C42" s="80" t="s">
        <v>1</v>
      </c>
      <c r="D42" s="81"/>
      <c r="E42" s="81"/>
      <c r="F42" s="81"/>
      <c r="G42" s="81" t="s">
        <v>249</v>
      </c>
      <c r="H42" s="81" t="s">
        <v>91</v>
      </c>
      <c r="I42" s="83"/>
      <c r="J42" s="83">
        <v>90000</v>
      </c>
      <c r="K42" s="73"/>
      <c r="L42" s="73"/>
    </row>
    <row r="43" spans="2:12" ht="181.5" customHeight="1">
      <c r="B43" s="77"/>
      <c r="C43" s="89" t="s">
        <v>263</v>
      </c>
      <c r="D43" s="81"/>
      <c r="E43" s="81"/>
      <c r="F43" s="81"/>
      <c r="G43" s="81" t="s">
        <v>268</v>
      </c>
      <c r="H43" s="81" t="s">
        <v>59</v>
      </c>
      <c r="I43" s="83"/>
      <c r="J43" s="83">
        <f>J44</f>
        <v>40000</v>
      </c>
      <c r="K43" s="73"/>
      <c r="L43" s="73"/>
    </row>
    <row r="44" spans="2:12" ht="86.25" customHeight="1">
      <c r="B44" s="77"/>
      <c r="C44" s="90" t="s">
        <v>1</v>
      </c>
      <c r="D44" s="81"/>
      <c r="E44" s="81"/>
      <c r="F44" s="81"/>
      <c r="G44" s="81" t="s">
        <v>268</v>
      </c>
      <c r="H44" s="81" t="s">
        <v>91</v>
      </c>
      <c r="I44" s="83"/>
      <c r="J44" s="83">
        <v>40000</v>
      </c>
      <c r="K44" s="73"/>
      <c r="L44" s="73"/>
    </row>
    <row r="45" spans="2:12" ht="160.5" customHeight="1">
      <c r="B45" s="77" t="s">
        <v>222</v>
      </c>
      <c r="C45" s="76" t="s">
        <v>170</v>
      </c>
      <c r="D45" s="77" t="s">
        <v>58</v>
      </c>
      <c r="E45" s="86" t="s">
        <v>7</v>
      </c>
      <c r="F45" s="86" t="s">
        <v>7</v>
      </c>
      <c r="G45" s="77" t="s">
        <v>151</v>
      </c>
      <c r="H45" s="86" t="s">
        <v>59</v>
      </c>
      <c r="I45" s="78" t="e">
        <f>I46</f>
        <v>#REF!</v>
      </c>
      <c r="J45" s="78">
        <f>J46+J48+J55</f>
        <v>1274787.42</v>
      </c>
      <c r="K45" s="73"/>
      <c r="L45" s="73"/>
    </row>
    <row r="46" spans="2:12" ht="186.75" customHeight="1">
      <c r="B46" s="77"/>
      <c r="C46" s="80" t="s">
        <v>167</v>
      </c>
      <c r="D46" s="81" t="s">
        <v>58</v>
      </c>
      <c r="E46" s="88" t="s">
        <v>7</v>
      </c>
      <c r="F46" s="88" t="s">
        <v>7</v>
      </c>
      <c r="G46" s="81" t="s">
        <v>153</v>
      </c>
      <c r="H46" s="88" t="s">
        <v>59</v>
      </c>
      <c r="I46" s="83" t="e">
        <f>#REF!+#REF!+I47</f>
        <v>#REF!</v>
      </c>
      <c r="J46" s="83">
        <f>J47</f>
        <v>10000</v>
      </c>
      <c r="K46" s="73"/>
      <c r="L46" s="73"/>
    </row>
    <row r="47" spans="2:12" ht="165.75" customHeight="1">
      <c r="B47" s="77"/>
      <c r="C47" s="90" t="s">
        <v>1</v>
      </c>
      <c r="D47" s="81" t="s">
        <v>58</v>
      </c>
      <c r="E47" s="88" t="s">
        <v>7</v>
      </c>
      <c r="F47" s="88" t="s">
        <v>7</v>
      </c>
      <c r="G47" s="81" t="s">
        <v>153</v>
      </c>
      <c r="H47" s="88" t="s">
        <v>91</v>
      </c>
      <c r="I47" s="83"/>
      <c r="J47" s="83">
        <v>10000</v>
      </c>
      <c r="K47" s="73"/>
      <c r="L47" s="73"/>
    </row>
    <row r="48" spans="2:12" ht="177.75" customHeight="1">
      <c r="B48" s="77"/>
      <c r="C48" s="89" t="s">
        <v>169</v>
      </c>
      <c r="D48" s="81" t="s">
        <v>58</v>
      </c>
      <c r="E48" s="81" t="s">
        <v>79</v>
      </c>
      <c r="F48" s="81" t="s">
        <v>70</v>
      </c>
      <c r="G48" s="81" t="s">
        <v>154</v>
      </c>
      <c r="H48" s="81" t="s">
        <v>59</v>
      </c>
      <c r="I48" s="83">
        <f>I50+I51+I52+I53</f>
        <v>0</v>
      </c>
      <c r="J48" s="83">
        <f>J49+J50+J51+J52+J53+J54</f>
        <v>493047.42</v>
      </c>
      <c r="K48" s="73"/>
      <c r="L48" s="73"/>
    </row>
    <row r="49" spans="2:12" ht="133.5" customHeight="1">
      <c r="B49" s="77"/>
      <c r="C49" s="80" t="s">
        <v>87</v>
      </c>
      <c r="D49" s="81"/>
      <c r="E49" s="81"/>
      <c r="F49" s="81"/>
      <c r="G49" s="81" t="s">
        <v>154</v>
      </c>
      <c r="H49" s="81" t="s">
        <v>88</v>
      </c>
      <c r="I49" s="83"/>
      <c r="J49" s="83">
        <v>7800</v>
      </c>
      <c r="K49" s="73"/>
      <c r="L49" s="73"/>
    </row>
    <row r="50" spans="2:12" ht="131.25" customHeight="1">
      <c r="B50" s="77"/>
      <c r="C50" s="80" t="s">
        <v>173</v>
      </c>
      <c r="D50" s="81" t="s">
        <v>58</v>
      </c>
      <c r="E50" s="81" t="s">
        <v>79</v>
      </c>
      <c r="F50" s="81" t="s">
        <v>70</v>
      </c>
      <c r="G50" s="81" t="s">
        <v>154</v>
      </c>
      <c r="H50" s="81" t="s">
        <v>91</v>
      </c>
      <c r="I50" s="83"/>
      <c r="J50" s="83">
        <v>413997.66</v>
      </c>
      <c r="K50" s="73"/>
      <c r="L50" s="73"/>
    </row>
    <row r="51" spans="2:12" ht="75" customHeight="1">
      <c r="B51" s="77"/>
      <c r="C51" s="80" t="s">
        <v>142</v>
      </c>
      <c r="D51" s="81" t="s">
        <v>58</v>
      </c>
      <c r="E51" s="81" t="s">
        <v>79</v>
      </c>
      <c r="F51" s="81" t="s">
        <v>70</v>
      </c>
      <c r="G51" s="81" t="s">
        <v>154</v>
      </c>
      <c r="H51" s="81" t="s">
        <v>174</v>
      </c>
      <c r="I51" s="83"/>
      <c r="J51" s="83">
        <v>10000</v>
      </c>
      <c r="K51" s="73"/>
      <c r="L51" s="73"/>
    </row>
    <row r="52" spans="2:12" ht="80.25" customHeight="1">
      <c r="B52" s="77"/>
      <c r="C52" s="80" t="s">
        <v>89</v>
      </c>
      <c r="D52" s="81" t="s">
        <v>58</v>
      </c>
      <c r="E52" s="81" t="s">
        <v>79</v>
      </c>
      <c r="F52" s="81" t="s">
        <v>70</v>
      </c>
      <c r="G52" s="81" t="s">
        <v>154</v>
      </c>
      <c r="H52" s="81" t="s">
        <v>92</v>
      </c>
      <c r="I52" s="83"/>
      <c r="J52" s="83">
        <v>28000</v>
      </c>
      <c r="K52" s="73"/>
      <c r="L52" s="73"/>
    </row>
    <row r="53" spans="2:12" ht="143.25" customHeight="1">
      <c r="B53" s="77"/>
      <c r="C53" s="80" t="s">
        <v>90</v>
      </c>
      <c r="D53" s="81" t="s">
        <v>58</v>
      </c>
      <c r="E53" s="81" t="s">
        <v>79</v>
      </c>
      <c r="F53" s="81" t="s">
        <v>70</v>
      </c>
      <c r="G53" s="81" t="s">
        <v>154</v>
      </c>
      <c r="H53" s="81" t="s">
        <v>9</v>
      </c>
      <c r="I53" s="83"/>
      <c r="J53" s="83">
        <v>12000</v>
      </c>
      <c r="K53" s="73"/>
      <c r="L53" s="73"/>
    </row>
    <row r="54" spans="2:12" ht="102.75" customHeight="1">
      <c r="B54" s="77"/>
      <c r="C54" s="80" t="s">
        <v>248</v>
      </c>
      <c r="D54" s="81"/>
      <c r="E54" s="81"/>
      <c r="F54" s="81"/>
      <c r="G54" s="81" t="s">
        <v>154</v>
      </c>
      <c r="H54" s="81" t="s">
        <v>247</v>
      </c>
      <c r="I54" s="83"/>
      <c r="J54" s="83">
        <v>21249.76</v>
      </c>
      <c r="K54" s="73"/>
      <c r="L54" s="73"/>
    </row>
    <row r="55" spans="2:12" ht="184.5" customHeight="1">
      <c r="B55" s="77"/>
      <c r="C55" s="89" t="s">
        <v>168</v>
      </c>
      <c r="D55" s="81" t="s">
        <v>58</v>
      </c>
      <c r="E55" s="81" t="s">
        <v>82</v>
      </c>
      <c r="F55" s="81" t="s">
        <v>77</v>
      </c>
      <c r="G55" s="81" t="s">
        <v>152</v>
      </c>
      <c r="H55" s="81" t="s">
        <v>59</v>
      </c>
      <c r="I55" s="83">
        <f>I56+I57</f>
        <v>0</v>
      </c>
      <c r="J55" s="83">
        <f>J56+J57+J59+J60</f>
        <v>771740</v>
      </c>
      <c r="K55" s="73"/>
      <c r="L55" s="73"/>
    </row>
    <row r="56" spans="2:12" ht="114.75" customHeight="1">
      <c r="B56" s="77"/>
      <c r="C56" s="91" t="s">
        <v>177</v>
      </c>
      <c r="D56" s="81" t="s">
        <v>58</v>
      </c>
      <c r="E56" s="81" t="s">
        <v>82</v>
      </c>
      <c r="F56" s="81" t="s">
        <v>77</v>
      </c>
      <c r="G56" s="81" t="s">
        <v>152</v>
      </c>
      <c r="H56" s="81" t="s">
        <v>85</v>
      </c>
      <c r="I56" s="83"/>
      <c r="J56" s="83">
        <v>444000</v>
      </c>
      <c r="K56" s="73"/>
      <c r="L56" s="73"/>
    </row>
    <row r="57" spans="2:12" ht="105.75" customHeight="1">
      <c r="B57" s="77"/>
      <c r="C57" s="91" t="s">
        <v>176</v>
      </c>
      <c r="D57" s="81" t="s">
        <v>58</v>
      </c>
      <c r="E57" s="81" t="s">
        <v>82</v>
      </c>
      <c r="F57" s="81" t="s">
        <v>77</v>
      </c>
      <c r="G57" s="81" t="s">
        <v>152</v>
      </c>
      <c r="H57" s="81" t="s">
        <v>175</v>
      </c>
      <c r="I57" s="83"/>
      <c r="J57" s="83">
        <v>134080</v>
      </c>
      <c r="K57" s="73"/>
      <c r="L57" s="73"/>
    </row>
    <row r="58" spans="2:12" ht="57" customHeight="1" hidden="1">
      <c r="B58" s="77"/>
      <c r="C58" s="95" t="s">
        <v>83</v>
      </c>
      <c r="D58" s="96" t="s">
        <v>58</v>
      </c>
      <c r="E58" s="96" t="s">
        <v>203</v>
      </c>
      <c r="F58" s="96" t="s">
        <v>203</v>
      </c>
      <c r="G58" s="96" t="s">
        <v>204</v>
      </c>
      <c r="H58" s="96" t="s">
        <v>205</v>
      </c>
      <c r="I58" s="97"/>
      <c r="J58" s="78">
        <v>0</v>
      </c>
      <c r="K58" s="73"/>
      <c r="L58" s="98" t="e">
        <f>#REF!+I12+#REF!+#REF!+#REF!+#REF!+#REF!+#REF!+I58</f>
        <v>#REF!</v>
      </c>
    </row>
    <row r="59" spans="2:12" ht="82.5" customHeight="1">
      <c r="B59" s="77"/>
      <c r="C59" s="91" t="s">
        <v>177</v>
      </c>
      <c r="D59" s="91" t="s">
        <v>177</v>
      </c>
      <c r="E59" s="91" t="s">
        <v>177</v>
      </c>
      <c r="F59" s="91" t="s">
        <v>177</v>
      </c>
      <c r="G59" s="81" t="s">
        <v>241</v>
      </c>
      <c r="H59" s="127">
        <v>121</v>
      </c>
      <c r="I59" s="97"/>
      <c r="J59" s="83">
        <v>104200</v>
      </c>
      <c r="K59" s="73"/>
      <c r="L59" s="98"/>
    </row>
    <row r="60" spans="2:12" ht="78.75" customHeight="1">
      <c r="B60" s="77"/>
      <c r="C60" s="91" t="s">
        <v>176</v>
      </c>
      <c r="D60" s="91" t="s">
        <v>177</v>
      </c>
      <c r="E60" s="91" t="s">
        <v>177</v>
      </c>
      <c r="F60" s="91" t="s">
        <v>177</v>
      </c>
      <c r="G60" s="81" t="s">
        <v>241</v>
      </c>
      <c r="H60" s="127">
        <v>129</v>
      </c>
      <c r="I60" s="97"/>
      <c r="J60" s="83">
        <v>89460</v>
      </c>
      <c r="K60" s="73"/>
      <c r="L60" s="98"/>
    </row>
    <row r="61" spans="2:12" ht="84.75" customHeight="1">
      <c r="B61" s="77"/>
      <c r="C61" s="92" t="s">
        <v>137</v>
      </c>
      <c r="D61" s="77" t="s">
        <v>58</v>
      </c>
      <c r="E61" s="77" t="s">
        <v>70</v>
      </c>
      <c r="F61" s="77" t="s">
        <v>71</v>
      </c>
      <c r="G61" s="77" t="s">
        <v>155</v>
      </c>
      <c r="H61" s="77"/>
      <c r="I61" s="78">
        <f>I62</f>
        <v>0</v>
      </c>
      <c r="J61" s="78">
        <f>J62+J65</f>
        <v>427430</v>
      </c>
      <c r="K61" s="73"/>
      <c r="L61" s="98"/>
    </row>
    <row r="62" spans="2:12" ht="91.5" customHeight="1">
      <c r="B62" s="75"/>
      <c r="C62" s="93" t="s">
        <v>0</v>
      </c>
      <c r="D62" s="81" t="s">
        <v>58</v>
      </c>
      <c r="E62" s="81" t="s">
        <v>70</v>
      </c>
      <c r="F62" s="81" t="s">
        <v>71</v>
      </c>
      <c r="G62" s="81" t="s">
        <v>211</v>
      </c>
      <c r="H62" s="81"/>
      <c r="I62" s="83"/>
      <c r="J62" s="83">
        <f>J63+J64</f>
        <v>423430</v>
      </c>
      <c r="K62" s="73"/>
      <c r="L62" s="98"/>
    </row>
    <row r="63" spans="2:12" ht="132" customHeight="1">
      <c r="B63" s="75"/>
      <c r="C63" s="80" t="s">
        <v>95</v>
      </c>
      <c r="D63" s="81" t="s">
        <v>58</v>
      </c>
      <c r="E63" s="81" t="s">
        <v>70</v>
      </c>
      <c r="F63" s="81" t="s">
        <v>71</v>
      </c>
      <c r="G63" s="81" t="s">
        <v>211</v>
      </c>
      <c r="H63" s="81" t="s">
        <v>85</v>
      </c>
      <c r="I63" s="83">
        <v>285</v>
      </c>
      <c r="J63" s="83">
        <v>325220</v>
      </c>
      <c r="K63" s="73"/>
      <c r="L63" s="98"/>
    </row>
    <row r="64" spans="2:12" ht="77.25" customHeight="1">
      <c r="B64" s="75"/>
      <c r="C64" s="80" t="s">
        <v>176</v>
      </c>
      <c r="D64" s="81" t="s">
        <v>58</v>
      </c>
      <c r="E64" s="81" t="s">
        <v>70</v>
      </c>
      <c r="F64" s="81" t="s">
        <v>71</v>
      </c>
      <c r="G64" s="81" t="s">
        <v>211</v>
      </c>
      <c r="H64" s="81" t="s">
        <v>175</v>
      </c>
      <c r="I64" s="83">
        <v>86</v>
      </c>
      <c r="J64" s="83">
        <v>98210</v>
      </c>
      <c r="K64" s="73"/>
      <c r="L64" s="98"/>
    </row>
    <row r="65" spans="2:12" ht="87.75" customHeight="1">
      <c r="B65" s="75"/>
      <c r="C65" s="94" t="s">
        <v>3</v>
      </c>
      <c r="D65" s="81" t="s">
        <v>58</v>
      </c>
      <c r="E65" s="81" t="s">
        <v>70</v>
      </c>
      <c r="F65" s="81" t="s">
        <v>82</v>
      </c>
      <c r="G65" s="81" t="s">
        <v>163</v>
      </c>
      <c r="H65" s="81"/>
      <c r="I65" s="83">
        <f>I66</f>
        <v>0</v>
      </c>
      <c r="J65" s="83">
        <f>J66</f>
        <v>4000</v>
      </c>
      <c r="K65" s="73"/>
      <c r="L65" s="98"/>
    </row>
    <row r="66" spans="2:12" ht="81" customHeight="1">
      <c r="B66" s="75"/>
      <c r="C66" s="80" t="s">
        <v>4</v>
      </c>
      <c r="D66" s="81" t="s">
        <v>58</v>
      </c>
      <c r="E66" s="81" t="s">
        <v>70</v>
      </c>
      <c r="F66" s="81" t="s">
        <v>82</v>
      </c>
      <c r="G66" s="81" t="s">
        <v>163</v>
      </c>
      <c r="H66" s="81" t="s">
        <v>5</v>
      </c>
      <c r="I66" s="83"/>
      <c r="J66" s="83">
        <v>4000</v>
      </c>
      <c r="K66" s="73"/>
      <c r="L66" s="98"/>
    </row>
    <row r="67" spans="2:12" ht="88.5" customHeight="1">
      <c r="B67" s="233" t="s">
        <v>30</v>
      </c>
      <c r="C67" s="233"/>
      <c r="D67" s="233"/>
      <c r="E67" s="233"/>
      <c r="F67" s="233"/>
      <c r="G67" s="233"/>
      <c r="H67" s="97"/>
      <c r="I67" s="97" t="e">
        <f>#REF!+#REF!+#REF!+#REF!+#REF!+#REF!+#REF!+I58</f>
        <v>#REF!</v>
      </c>
      <c r="J67" s="97">
        <f>J20+J61</f>
        <v>2916402.76</v>
      </c>
      <c r="K67" s="73"/>
      <c r="L67" s="73"/>
    </row>
    <row r="68" spans="2:12" ht="44.2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 ht="44.2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1" ht="25.5">
      <c r="B70" s="45"/>
      <c r="C70" s="45"/>
      <c r="D70" s="45"/>
      <c r="E70" s="45"/>
      <c r="F70" s="45"/>
      <c r="G70" s="45"/>
      <c r="H70" s="45"/>
      <c r="I70" s="45"/>
      <c r="J70" s="45"/>
      <c r="K70" s="45"/>
    </row>
  </sheetData>
  <sheetProtection/>
  <mergeCells count="6">
    <mergeCell ref="J2:L2"/>
    <mergeCell ref="B8:J8"/>
    <mergeCell ref="H9:J9"/>
    <mergeCell ref="B67:G67"/>
    <mergeCell ref="J1:L1"/>
    <mergeCell ref="H3:M6"/>
  </mergeCells>
  <printOptions/>
  <pageMargins left="0.7" right="0.7" top="0.75" bottom="0.75" header="0.3" footer="0.3"/>
  <pageSetup horizontalDpi="600" verticalDpi="600" orientation="portrait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N124"/>
  <sheetViews>
    <sheetView view="pageBreakPreview" zoomScale="26" zoomScaleNormal="65" zoomScaleSheetLayoutView="26" zoomScalePageLayoutView="0" workbookViewId="0" topLeftCell="A1">
      <selection activeCell="C76" sqref="C76:C77"/>
    </sheetView>
  </sheetViews>
  <sheetFormatPr defaultColWidth="9.00390625" defaultRowHeight="12.75"/>
  <cols>
    <col min="1" max="1" width="62.375" style="0" customWidth="1"/>
    <col min="2" max="2" width="42.875" style="0" customWidth="1"/>
    <col min="3" max="3" width="255.25390625" style="0" customWidth="1"/>
    <col min="4" max="4" width="47.375" style="0" customWidth="1"/>
    <col min="5" max="5" width="44.00390625" style="0" customWidth="1"/>
    <col min="6" max="6" width="40.375" style="0" customWidth="1"/>
    <col min="7" max="7" width="75.125" style="0" customWidth="1"/>
    <col min="8" max="8" width="48.125" style="0" customWidth="1"/>
    <col min="9" max="9" width="26.125" style="0" hidden="1" customWidth="1"/>
    <col min="10" max="10" width="75.875" style="0" customWidth="1"/>
    <col min="11" max="11" width="83.25390625" style="0" customWidth="1"/>
    <col min="12" max="12" width="72.875" style="0" customWidth="1"/>
  </cols>
  <sheetData>
    <row r="1" spans="2:14" ht="87.75" customHeight="1">
      <c r="B1" s="170"/>
      <c r="C1" s="170"/>
      <c r="D1" s="170"/>
      <c r="E1" s="170"/>
      <c r="F1" s="170"/>
      <c r="G1" s="170"/>
      <c r="H1" s="170"/>
      <c r="I1" s="170"/>
      <c r="J1" s="170"/>
      <c r="K1" s="242"/>
      <c r="L1" s="242"/>
      <c r="M1" s="242"/>
      <c r="N1" s="101"/>
    </row>
    <row r="2" spans="2:14" ht="58.5" customHeight="1">
      <c r="B2" s="170"/>
      <c r="C2" s="170"/>
      <c r="D2" s="170"/>
      <c r="E2" s="170"/>
      <c r="F2" s="170"/>
      <c r="G2" s="170"/>
      <c r="H2" s="170"/>
      <c r="I2" s="171"/>
      <c r="J2" s="241" t="s">
        <v>210</v>
      </c>
      <c r="K2" s="242"/>
      <c r="L2" s="242"/>
      <c r="M2" s="170"/>
      <c r="N2" s="101"/>
    </row>
    <row r="3" spans="2:14" ht="45.75" customHeight="1">
      <c r="B3" s="170"/>
      <c r="C3" s="170"/>
      <c r="D3" s="170"/>
      <c r="E3" s="170"/>
      <c r="F3" s="170"/>
      <c r="G3" s="170"/>
      <c r="H3" s="242" t="s">
        <v>267</v>
      </c>
      <c r="I3" s="243"/>
      <c r="J3" s="243"/>
      <c r="K3" s="243"/>
      <c r="L3" s="243"/>
      <c r="M3" s="243"/>
      <c r="N3" s="101"/>
    </row>
    <row r="4" spans="2:14" ht="4.5" customHeight="1">
      <c r="B4" s="170"/>
      <c r="C4" s="170"/>
      <c r="D4" s="170"/>
      <c r="E4" s="170"/>
      <c r="F4" s="170"/>
      <c r="G4" s="170"/>
      <c r="H4" s="243"/>
      <c r="I4" s="243"/>
      <c r="J4" s="243"/>
      <c r="K4" s="243"/>
      <c r="L4" s="243"/>
      <c r="M4" s="243"/>
      <c r="N4" s="101"/>
    </row>
    <row r="5" spans="2:14" ht="95.25" customHeight="1">
      <c r="B5" s="170"/>
      <c r="C5" s="170"/>
      <c r="D5" s="170"/>
      <c r="E5" s="170"/>
      <c r="F5" s="170"/>
      <c r="G5" s="170"/>
      <c r="H5" s="243"/>
      <c r="I5" s="243"/>
      <c r="J5" s="243"/>
      <c r="K5" s="243"/>
      <c r="L5" s="243"/>
      <c r="M5" s="243"/>
      <c r="N5" s="101"/>
    </row>
    <row r="6" spans="2:14" ht="69.75" customHeight="1">
      <c r="B6" s="170"/>
      <c r="C6" s="170"/>
      <c r="D6" s="170"/>
      <c r="E6" s="170"/>
      <c r="F6" s="170"/>
      <c r="G6" s="170"/>
      <c r="H6" s="243"/>
      <c r="I6" s="243"/>
      <c r="J6" s="243"/>
      <c r="K6" s="243"/>
      <c r="L6" s="243"/>
      <c r="M6" s="243"/>
      <c r="N6" s="101"/>
    </row>
    <row r="7" spans="2:14" ht="76.5"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01"/>
    </row>
    <row r="8" spans="2:14" ht="53.25" customHeight="1">
      <c r="B8" s="238" t="s">
        <v>209</v>
      </c>
      <c r="C8" s="238"/>
      <c r="D8" s="238"/>
      <c r="E8" s="238"/>
      <c r="F8" s="238"/>
      <c r="G8" s="238"/>
      <c r="H8" s="238"/>
      <c r="I8" s="238"/>
      <c r="J8" s="238"/>
      <c r="K8" s="170"/>
      <c r="L8" s="170"/>
      <c r="M8" s="170"/>
      <c r="N8" s="100"/>
    </row>
    <row r="9" spans="2:14" ht="76.5">
      <c r="B9" s="172"/>
      <c r="C9" s="172"/>
      <c r="D9" s="172"/>
      <c r="E9" s="172"/>
      <c r="F9" s="172"/>
      <c r="G9" s="173"/>
      <c r="H9" s="239"/>
      <c r="I9" s="239"/>
      <c r="J9" s="239"/>
      <c r="K9" s="170"/>
      <c r="L9" s="170"/>
      <c r="M9" s="170"/>
      <c r="N9" s="100"/>
    </row>
    <row r="10" spans="2:14" ht="316.5" customHeight="1">
      <c r="B10" s="174" t="s">
        <v>34</v>
      </c>
      <c r="C10" s="174" t="s">
        <v>35</v>
      </c>
      <c r="D10" s="175" t="s">
        <v>53</v>
      </c>
      <c r="E10" s="175" t="s">
        <v>54</v>
      </c>
      <c r="F10" s="175" t="s">
        <v>55</v>
      </c>
      <c r="G10" s="175" t="s">
        <v>56</v>
      </c>
      <c r="H10" s="175" t="s">
        <v>57</v>
      </c>
      <c r="I10" s="176" t="s">
        <v>207</v>
      </c>
      <c r="J10" s="175" t="s">
        <v>250</v>
      </c>
      <c r="K10" s="177" t="s">
        <v>207</v>
      </c>
      <c r="L10" s="178" t="s">
        <v>251</v>
      </c>
      <c r="M10" s="170"/>
      <c r="N10" s="100"/>
    </row>
    <row r="11" spans="2:14" ht="76.5">
      <c r="B11" s="179">
        <v>1</v>
      </c>
      <c r="C11" s="179">
        <v>2</v>
      </c>
      <c r="D11" s="180" t="s">
        <v>36</v>
      </c>
      <c r="E11" s="180" t="s">
        <v>37</v>
      </c>
      <c r="F11" s="180" t="s">
        <v>38</v>
      </c>
      <c r="G11" s="180" t="s">
        <v>39</v>
      </c>
      <c r="H11" s="180" t="s">
        <v>40</v>
      </c>
      <c r="I11" s="180" t="s">
        <v>189</v>
      </c>
      <c r="J11" s="179">
        <v>9</v>
      </c>
      <c r="K11" s="181"/>
      <c r="L11" s="181"/>
      <c r="M11" s="170"/>
      <c r="N11" s="100"/>
    </row>
    <row r="12" spans="2:14" ht="92.25" customHeight="1">
      <c r="B12" s="182">
        <v>1</v>
      </c>
      <c r="C12" s="183" t="s">
        <v>69</v>
      </c>
      <c r="D12" s="184" t="s">
        <v>58</v>
      </c>
      <c r="E12" s="184" t="s">
        <v>70</v>
      </c>
      <c r="F12" s="184"/>
      <c r="G12" s="184"/>
      <c r="H12" s="184"/>
      <c r="I12" s="185">
        <f>I13+I22+I41</f>
        <v>0</v>
      </c>
      <c r="J12" s="185">
        <f>J13+J22+J41</f>
        <v>1444000</v>
      </c>
      <c r="K12" s="185">
        <f>K13+K22+K41</f>
        <v>0</v>
      </c>
      <c r="L12" s="185">
        <f>L13+L22+L41</f>
        <v>1444000</v>
      </c>
      <c r="M12" s="170"/>
      <c r="N12" s="100"/>
    </row>
    <row r="13" spans="2:14" ht="234.75" customHeight="1">
      <c r="B13" s="182">
        <f>B12+1</f>
        <v>2</v>
      </c>
      <c r="C13" s="186" t="s">
        <v>138</v>
      </c>
      <c r="D13" s="187" t="s">
        <v>58</v>
      </c>
      <c r="E13" s="187" t="s">
        <v>70</v>
      </c>
      <c r="F13" s="187" t="s">
        <v>71</v>
      </c>
      <c r="G13" s="184"/>
      <c r="H13" s="184"/>
      <c r="I13" s="185">
        <f>I14+I18</f>
        <v>0</v>
      </c>
      <c r="J13" s="188">
        <f>J14+J18</f>
        <v>423430</v>
      </c>
      <c r="K13" s="181"/>
      <c r="L13" s="189">
        <f>J13+K13</f>
        <v>423430</v>
      </c>
      <c r="M13" s="170"/>
      <c r="N13" s="100"/>
    </row>
    <row r="14" spans="2:14" ht="37.5" customHeight="1" hidden="1">
      <c r="B14" s="182">
        <f aca="true" t="shared" si="0" ref="B14:B79">B13+1</f>
        <v>3</v>
      </c>
      <c r="C14" s="186" t="s">
        <v>137</v>
      </c>
      <c r="D14" s="187" t="s">
        <v>58</v>
      </c>
      <c r="E14" s="187" t="s">
        <v>70</v>
      </c>
      <c r="F14" s="187" t="s">
        <v>71</v>
      </c>
      <c r="G14" s="187" t="s">
        <v>190</v>
      </c>
      <c r="H14" s="187"/>
      <c r="I14" s="188"/>
      <c r="J14" s="188">
        <f>J15</f>
        <v>0</v>
      </c>
      <c r="K14" s="181"/>
      <c r="L14" s="189">
        <f aca="true" t="shared" si="1" ref="L14:L85">J14+K14</f>
        <v>0</v>
      </c>
      <c r="M14" s="170"/>
      <c r="N14" s="100"/>
    </row>
    <row r="15" spans="2:14" ht="65.25" customHeight="1" hidden="1">
      <c r="B15" s="182">
        <f t="shared" si="0"/>
        <v>4</v>
      </c>
      <c r="C15" s="190" t="s">
        <v>191</v>
      </c>
      <c r="D15" s="187" t="s">
        <v>58</v>
      </c>
      <c r="E15" s="187" t="s">
        <v>70</v>
      </c>
      <c r="F15" s="187" t="s">
        <v>71</v>
      </c>
      <c r="G15" s="187" t="s">
        <v>192</v>
      </c>
      <c r="H15" s="187"/>
      <c r="I15" s="188"/>
      <c r="J15" s="188">
        <f>J16</f>
        <v>0</v>
      </c>
      <c r="K15" s="181"/>
      <c r="L15" s="189">
        <f t="shared" si="1"/>
        <v>0</v>
      </c>
      <c r="M15" s="170"/>
      <c r="N15" s="100"/>
    </row>
    <row r="16" spans="2:14" ht="74.25" customHeight="1" hidden="1">
      <c r="B16" s="182">
        <f t="shared" si="0"/>
        <v>5</v>
      </c>
      <c r="C16" s="191" t="s">
        <v>0</v>
      </c>
      <c r="D16" s="187" t="s">
        <v>58</v>
      </c>
      <c r="E16" s="187" t="s">
        <v>70</v>
      </c>
      <c r="F16" s="187" t="s">
        <v>71</v>
      </c>
      <c r="G16" s="187" t="s">
        <v>193</v>
      </c>
      <c r="H16" s="187"/>
      <c r="I16" s="188"/>
      <c r="J16" s="188">
        <f>J17</f>
        <v>0</v>
      </c>
      <c r="K16" s="181"/>
      <c r="L16" s="189">
        <f t="shared" si="1"/>
        <v>0</v>
      </c>
      <c r="M16" s="170"/>
      <c r="N16" s="100"/>
    </row>
    <row r="17" spans="2:14" ht="77.25" customHeight="1" hidden="1">
      <c r="B17" s="182">
        <f t="shared" si="0"/>
        <v>6</v>
      </c>
      <c r="C17" s="192" t="s">
        <v>95</v>
      </c>
      <c r="D17" s="187" t="s">
        <v>58</v>
      </c>
      <c r="E17" s="187" t="s">
        <v>70</v>
      </c>
      <c r="F17" s="187" t="s">
        <v>71</v>
      </c>
      <c r="G17" s="187" t="s">
        <v>193</v>
      </c>
      <c r="H17" s="187" t="s">
        <v>85</v>
      </c>
      <c r="I17" s="188"/>
      <c r="J17" s="188">
        <v>0</v>
      </c>
      <c r="K17" s="181"/>
      <c r="L17" s="189">
        <f t="shared" si="1"/>
        <v>0</v>
      </c>
      <c r="M17" s="170"/>
      <c r="N17" s="100"/>
    </row>
    <row r="18" spans="2:14" ht="85.5" customHeight="1">
      <c r="B18" s="182">
        <f t="shared" si="0"/>
        <v>7</v>
      </c>
      <c r="C18" s="186" t="s">
        <v>137</v>
      </c>
      <c r="D18" s="187" t="s">
        <v>58</v>
      </c>
      <c r="E18" s="187" t="s">
        <v>70</v>
      </c>
      <c r="F18" s="187" t="s">
        <v>71</v>
      </c>
      <c r="G18" s="187" t="s">
        <v>155</v>
      </c>
      <c r="H18" s="184"/>
      <c r="I18" s="188">
        <f>I19</f>
        <v>0</v>
      </c>
      <c r="J18" s="188">
        <f>J19</f>
        <v>423430</v>
      </c>
      <c r="K18" s="181"/>
      <c r="L18" s="189">
        <f t="shared" si="1"/>
        <v>423430</v>
      </c>
      <c r="M18" s="170"/>
      <c r="N18" s="100"/>
    </row>
    <row r="19" spans="2:14" ht="171.75" customHeight="1">
      <c r="B19" s="182">
        <f t="shared" si="0"/>
        <v>8</v>
      </c>
      <c r="C19" s="191" t="s">
        <v>0</v>
      </c>
      <c r="D19" s="187" t="s">
        <v>58</v>
      </c>
      <c r="E19" s="187" t="s">
        <v>70</v>
      </c>
      <c r="F19" s="187" t="s">
        <v>71</v>
      </c>
      <c r="G19" s="187" t="s">
        <v>211</v>
      </c>
      <c r="H19" s="187"/>
      <c r="I19" s="188"/>
      <c r="J19" s="188">
        <f>J20+J21</f>
        <v>423430</v>
      </c>
      <c r="K19" s="181"/>
      <c r="L19" s="189">
        <f t="shared" si="1"/>
        <v>423430</v>
      </c>
      <c r="M19" s="170"/>
      <c r="N19" s="100"/>
    </row>
    <row r="20" spans="2:14" ht="285" customHeight="1">
      <c r="B20" s="182">
        <f t="shared" si="0"/>
        <v>9</v>
      </c>
      <c r="C20" s="192" t="s">
        <v>95</v>
      </c>
      <c r="D20" s="187" t="s">
        <v>58</v>
      </c>
      <c r="E20" s="187" t="s">
        <v>70</v>
      </c>
      <c r="F20" s="187" t="s">
        <v>71</v>
      </c>
      <c r="G20" s="187" t="s">
        <v>211</v>
      </c>
      <c r="H20" s="187" t="s">
        <v>85</v>
      </c>
      <c r="I20" s="188">
        <v>285</v>
      </c>
      <c r="J20" s="188">
        <v>325220</v>
      </c>
      <c r="K20" s="181"/>
      <c r="L20" s="189">
        <f t="shared" si="1"/>
        <v>325220</v>
      </c>
      <c r="M20" s="170"/>
      <c r="N20" s="100"/>
    </row>
    <row r="21" spans="2:14" ht="193.5" customHeight="1">
      <c r="B21" s="182">
        <f t="shared" si="0"/>
        <v>10</v>
      </c>
      <c r="C21" s="192" t="s">
        <v>176</v>
      </c>
      <c r="D21" s="187" t="s">
        <v>58</v>
      </c>
      <c r="E21" s="187" t="s">
        <v>70</v>
      </c>
      <c r="F21" s="187" t="s">
        <v>71</v>
      </c>
      <c r="G21" s="187" t="s">
        <v>211</v>
      </c>
      <c r="H21" s="187" t="s">
        <v>175</v>
      </c>
      <c r="I21" s="188">
        <v>86</v>
      </c>
      <c r="J21" s="188">
        <v>98210</v>
      </c>
      <c r="K21" s="181"/>
      <c r="L21" s="189">
        <f t="shared" si="1"/>
        <v>98210</v>
      </c>
      <c r="M21" s="170"/>
      <c r="N21" s="100"/>
    </row>
    <row r="22" spans="2:14" ht="351.75" customHeight="1">
      <c r="B22" s="182">
        <f t="shared" si="0"/>
        <v>11</v>
      </c>
      <c r="C22" s="193" t="s">
        <v>32</v>
      </c>
      <c r="D22" s="184" t="s">
        <v>58</v>
      </c>
      <c r="E22" s="184" t="s">
        <v>70</v>
      </c>
      <c r="F22" s="184" t="s">
        <v>72</v>
      </c>
      <c r="G22" s="184"/>
      <c r="H22" s="184"/>
      <c r="I22" s="185">
        <f>I23+I31</f>
        <v>0</v>
      </c>
      <c r="J22" s="185">
        <f>J23+J31</f>
        <v>1016570</v>
      </c>
      <c r="K22" s="194">
        <f>K31</f>
        <v>0</v>
      </c>
      <c r="L22" s="195">
        <f t="shared" si="1"/>
        <v>1016570</v>
      </c>
      <c r="M22" s="170"/>
      <c r="N22" s="100"/>
    </row>
    <row r="23" spans="2:14" ht="69.75" customHeight="1" hidden="1">
      <c r="B23" s="182">
        <f t="shared" si="0"/>
        <v>12</v>
      </c>
      <c r="C23" s="196" t="s">
        <v>171</v>
      </c>
      <c r="D23" s="187" t="s">
        <v>58</v>
      </c>
      <c r="E23" s="187" t="s">
        <v>70</v>
      </c>
      <c r="F23" s="187" t="s">
        <v>72</v>
      </c>
      <c r="G23" s="187" t="s">
        <v>194</v>
      </c>
      <c r="H23" s="187"/>
      <c r="I23" s="188">
        <f>I24</f>
        <v>0</v>
      </c>
      <c r="J23" s="188">
        <f>J24</f>
        <v>0</v>
      </c>
      <c r="K23" s="197"/>
      <c r="L23" s="189">
        <f t="shared" si="1"/>
        <v>0</v>
      </c>
      <c r="M23" s="170"/>
      <c r="N23" s="100"/>
    </row>
    <row r="24" spans="2:14" ht="71.25" customHeight="1" hidden="1">
      <c r="B24" s="182">
        <f t="shared" si="0"/>
        <v>13</v>
      </c>
      <c r="C24" s="198" t="s">
        <v>164</v>
      </c>
      <c r="D24" s="187" t="s">
        <v>58</v>
      </c>
      <c r="E24" s="187" t="s">
        <v>70</v>
      </c>
      <c r="F24" s="187" t="s">
        <v>72</v>
      </c>
      <c r="G24" s="199" t="s">
        <v>195</v>
      </c>
      <c r="H24" s="187"/>
      <c r="I24" s="188">
        <f>I25+I26+I27+I28+I29+I30</f>
        <v>0</v>
      </c>
      <c r="J24" s="188">
        <f>J25+J26+J27+J28+J29+J30</f>
        <v>0</v>
      </c>
      <c r="K24" s="197"/>
      <c r="L24" s="189">
        <f t="shared" si="1"/>
        <v>0</v>
      </c>
      <c r="M24" s="170"/>
      <c r="N24" s="100"/>
    </row>
    <row r="25" spans="2:14" ht="85.5" customHeight="1" hidden="1">
      <c r="B25" s="182">
        <f t="shared" si="0"/>
        <v>14</v>
      </c>
      <c r="C25" s="192" t="s">
        <v>95</v>
      </c>
      <c r="D25" s="187" t="s">
        <v>58</v>
      </c>
      <c r="E25" s="187" t="s">
        <v>70</v>
      </c>
      <c r="F25" s="187" t="s">
        <v>72</v>
      </c>
      <c r="G25" s="199" t="s">
        <v>195</v>
      </c>
      <c r="H25" s="187" t="s">
        <v>85</v>
      </c>
      <c r="I25" s="188"/>
      <c r="J25" s="188">
        <v>0</v>
      </c>
      <c r="K25" s="197"/>
      <c r="L25" s="189">
        <f t="shared" si="1"/>
        <v>0</v>
      </c>
      <c r="M25" s="170"/>
      <c r="N25" s="100"/>
    </row>
    <row r="26" spans="2:14" ht="40.5" customHeight="1" hidden="1">
      <c r="B26" s="182">
        <f t="shared" si="0"/>
        <v>15</v>
      </c>
      <c r="C26" s="192" t="s">
        <v>86</v>
      </c>
      <c r="D26" s="187" t="s">
        <v>58</v>
      </c>
      <c r="E26" s="187" t="s">
        <v>70</v>
      </c>
      <c r="F26" s="187" t="s">
        <v>72</v>
      </c>
      <c r="G26" s="199" t="s">
        <v>195</v>
      </c>
      <c r="H26" s="187" t="s">
        <v>196</v>
      </c>
      <c r="I26" s="188"/>
      <c r="J26" s="188">
        <v>0</v>
      </c>
      <c r="K26" s="197"/>
      <c r="L26" s="189">
        <f t="shared" si="1"/>
        <v>0</v>
      </c>
      <c r="M26" s="170"/>
      <c r="N26" s="100"/>
    </row>
    <row r="27" spans="2:14" ht="72.75" customHeight="1" hidden="1">
      <c r="B27" s="182">
        <f t="shared" si="0"/>
        <v>16</v>
      </c>
      <c r="C27" s="192" t="s">
        <v>87</v>
      </c>
      <c r="D27" s="187" t="s">
        <v>58</v>
      </c>
      <c r="E27" s="187" t="s">
        <v>70</v>
      </c>
      <c r="F27" s="187" t="s">
        <v>72</v>
      </c>
      <c r="G27" s="199" t="s">
        <v>195</v>
      </c>
      <c r="H27" s="187" t="s">
        <v>88</v>
      </c>
      <c r="I27" s="188"/>
      <c r="J27" s="188">
        <v>0</v>
      </c>
      <c r="K27" s="197"/>
      <c r="L27" s="189">
        <f t="shared" si="1"/>
        <v>0</v>
      </c>
      <c r="M27" s="170"/>
      <c r="N27" s="100"/>
    </row>
    <row r="28" spans="2:14" ht="88.5" customHeight="1" hidden="1">
      <c r="B28" s="182">
        <f t="shared" si="0"/>
        <v>17</v>
      </c>
      <c r="C28" s="192" t="s">
        <v>1</v>
      </c>
      <c r="D28" s="187" t="s">
        <v>58</v>
      </c>
      <c r="E28" s="187" t="s">
        <v>70</v>
      </c>
      <c r="F28" s="187" t="s">
        <v>72</v>
      </c>
      <c r="G28" s="199" t="s">
        <v>195</v>
      </c>
      <c r="H28" s="187" t="s">
        <v>91</v>
      </c>
      <c r="I28" s="188"/>
      <c r="J28" s="188">
        <v>0</v>
      </c>
      <c r="K28" s="197"/>
      <c r="L28" s="189">
        <f t="shared" si="1"/>
        <v>0</v>
      </c>
      <c r="M28" s="170"/>
      <c r="N28" s="100"/>
    </row>
    <row r="29" spans="2:14" ht="42" customHeight="1" hidden="1">
      <c r="B29" s="182">
        <f t="shared" si="0"/>
        <v>18</v>
      </c>
      <c r="C29" s="192" t="s">
        <v>89</v>
      </c>
      <c r="D29" s="187" t="s">
        <v>58</v>
      </c>
      <c r="E29" s="187" t="s">
        <v>70</v>
      </c>
      <c r="F29" s="187" t="s">
        <v>72</v>
      </c>
      <c r="G29" s="199" t="s">
        <v>195</v>
      </c>
      <c r="H29" s="187">
        <v>851</v>
      </c>
      <c r="I29" s="188"/>
      <c r="J29" s="188">
        <v>0</v>
      </c>
      <c r="K29" s="197"/>
      <c r="L29" s="189">
        <f t="shared" si="1"/>
        <v>0</v>
      </c>
      <c r="M29" s="170"/>
      <c r="N29" s="100"/>
    </row>
    <row r="30" spans="2:14" ht="52.5" customHeight="1" hidden="1">
      <c r="B30" s="182">
        <f t="shared" si="0"/>
        <v>19</v>
      </c>
      <c r="C30" s="192" t="s">
        <v>90</v>
      </c>
      <c r="D30" s="187" t="s">
        <v>58</v>
      </c>
      <c r="E30" s="187" t="s">
        <v>70</v>
      </c>
      <c r="F30" s="187" t="s">
        <v>72</v>
      </c>
      <c r="G30" s="199" t="s">
        <v>195</v>
      </c>
      <c r="H30" s="187">
        <v>852</v>
      </c>
      <c r="I30" s="188"/>
      <c r="J30" s="188">
        <v>0</v>
      </c>
      <c r="K30" s="197"/>
      <c r="L30" s="189">
        <f t="shared" si="1"/>
        <v>0</v>
      </c>
      <c r="M30" s="170"/>
      <c r="N30" s="100"/>
    </row>
    <row r="31" spans="2:14" ht="222.75" customHeight="1">
      <c r="B31" s="182">
        <f t="shared" si="0"/>
        <v>20</v>
      </c>
      <c r="C31" s="196" t="s">
        <v>171</v>
      </c>
      <c r="D31" s="187" t="s">
        <v>58</v>
      </c>
      <c r="E31" s="187" t="s">
        <v>70</v>
      </c>
      <c r="F31" s="187" t="s">
        <v>72</v>
      </c>
      <c r="G31" s="187" t="s">
        <v>150</v>
      </c>
      <c r="H31" s="187"/>
      <c r="I31" s="188">
        <f>I32</f>
        <v>0</v>
      </c>
      <c r="J31" s="188">
        <f>J32</f>
        <v>1016570</v>
      </c>
      <c r="K31" s="197">
        <f>K32</f>
        <v>0</v>
      </c>
      <c r="L31" s="189">
        <f t="shared" si="1"/>
        <v>1016570</v>
      </c>
      <c r="M31" s="170"/>
      <c r="N31" s="100"/>
    </row>
    <row r="32" spans="2:14" ht="258.75" customHeight="1">
      <c r="B32" s="182">
        <f t="shared" si="0"/>
        <v>21</v>
      </c>
      <c r="C32" s="198" t="s">
        <v>164</v>
      </c>
      <c r="D32" s="187" t="s">
        <v>58</v>
      </c>
      <c r="E32" s="187" t="s">
        <v>70</v>
      </c>
      <c r="F32" s="187" t="s">
        <v>72</v>
      </c>
      <c r="G32" s="199" t="s">
        <v>160</v>
      </c>
      <c r="H32" s="187" t="s">
        <v>59</v>
      </c>
      <c r="I32" s="188">
        <f>I33+I34+I36+I37+I38+I39+I40</f>
        <v>0</v>
      </c>
      <c r="J32" s="188">
        <f>J33+J35+J36+J37+J38+J39+J40</f>
        <v>1016570</v>
      </c>
      <c r="K32" s="188">
        <f>K33+K35+K36+K37+K38+K39+K40</f>
        <v>0</v>
      </c>
      <c r="L32" s="189">
        <f t="shared" si="1"/>
        <v>1016570</v>
      </c>
      <c r="M32" s="170"/>
      <c r="N32" s="100"/>
    </row>
    <row r="33" spans="2:14" ht="186.75" customHeight="1">
      <c r="B33" s="182">
        <f t="shared" si="0"/>
        <v>22</v>
      </c>
      <c r="C33" s="192" t="s">
        <v>177</v>
      </c>
      <c r="D33" s="187" t="s">
        <v>58</v>
      </c>
      <c r="E33" s="187" t="s">
        <v>70</v>
      </c>
      <c r="F33" s="187" t="s">
        <v>72</v>
      </c>
      <c r="G33" s="199" t="s">
        <v>161</v>
      </c>
      <c r="H33" s="187" t="s">
        <v>85</v>
      </c>
      <c r="I33" s="188"/>
      <c r="J33" s="188">
        <v>655700</v>
      </c>
      <c r="K33" s="197"/>
      <c r="L33" s="189">
        <f t="shared" si="1"/>
        <v>655700</v>
      </c>
      <c r="M33" s="170"/>
      <c r="N33" s="100"/>
    </row>
    <row r="34" spans="2:14" ht="48" customHeight="1" hidden="1">
      <c r="B34" s="182">
        <f t="shared" si="0"/>
        <v>23</v>
      </c>
      <c r="C34" s="192" t="s">
        <v>86</v>
      </c>
      <c r="D34" s="187" t="s">
        <v>58</v>
      </c>
      <c r="E34" s="187" t="s">
        <v>70</v>
      </c>
      <c r="F34" s="187" t="s">
        <v>72</v>
      </c>
      <c r="G34" s="199" t="s">
        <v>162</v>
      </c>
      <c r="H34" s="187" t="s">
        <v>196</v>
      </c>
      <c r="I34" s="188"/>
      <c r="J34" s="188"/>
      <c r="K34" s="197"/>
      <c r="L34" s="189">
        <f t="shared" si="1"/>
        <v>0</v>
      </c>
      <c r="M34" s="170"/>
      <c r="N34" s="100"/>
    </row>
    <row r="35" spans="2:14" ht="160.5" customHeight="1">
      <c r="B35" s="182">
        <f t="shared" si="0"/>
        <v>24</v>
      </c>
      <c r="C35" s="215" t="s">
        <v>86</v>
      </c>
      <c r="D35" s="187" t="s">
        <v>58</v>
      </c>
      <c r="E35" s="187" t="s">
        <v>70</v>
      </c>
      <c r="F35" s="187" t="s">
        <v>72</v>
      </c>
      <c r="G35" s="199" t="s">
        <v>161</v>
      </c>
      <c r="H35" s="187" t="s">
        <v>196</v>
      </c>
      <c r="I35" s="188"/>
      <c r="J35" s="188">
        <v>4000</v>
      </c>
      <c r="K35" s="197"/>
      <c r="L35" s="189">
        <f t="shared" si="1"/>
        <v>4000</v>
      </c>
      <c r="M35" s="170"/>
      <c r="N35" s="100"/>
    </row>
    <row r="36" spans="2:14" ht="183" customHeight="1">
      <c r="B36" s="182">
        <f t="shared" si="0"/>
        <v>25</v>
      </c>
      <c r="C36" s="192" t="s">
        <v>176</v>
      </c>
      <c r="D36" s="187" t="s">
        <v>58</v>
      </c>
      <c r="E36" s="187" t="s">
        <v>70</v>
      </c>
      <c r="F36" s="187" t="s">
        <v>72</v>
      </c>
      <c r="G36" s="199" t="s">
        <v>161</v>
      </c>
      <c r="H36" s="187" t="s">
        <v>175</v>
      </c>
      <c r="I36" s="188"/>
      <c r="J36" s="188">
        <v>198020</v>
      </c>
      <c r="K36" s="197"/>
      <c r="L36" s="189">
        <f t="shared" si="1"/>
        <v>198020</v>
      </c>
      <c r="M36" s="170"/>
      <c r="N36" s="100"/>
    </row>
    <row r="37" spans="2:14" ht="146.25" customHeight="1">
      <c r="B37" s="182">
        <f t="shared" si="0"/>
        <v>26</v>
      </c>
      <c r="C37" s="192" t="s">
        <v>87</v>
      </c>
      <c r="D37" s="187" t="s">
        <v>58</v>
      </c>
      <c r="E37" s="187" t="s">
        <v>70</v>
      </c>
      <c r="F37" s="187" t="s">
        <v>72</v>
      </c>
      <c r="G37" s="199" t="s">
        <v>162</v>
      </c>
      <c r="H37" s="187" t="s">
        <v>88</v>
      </c>
      <c r="I37" s="188"/>
      <c r="J37" s="188">
        <v>96000</v>
      </c>
      <c r="K37" s="197"/>
      <c r="L37" s="189">
        <f t="shared" si="1"/>
        <v>96000</v>
      </c>
      <c r="M37" s="170"/>
      <c r="N37" s="100"/>
    </row>
    <row r="38" spans="2:14" ht="254.25" customHeight="1">
      <c r="B38" s="182">
        <f t="shared" si="0"/>
        <v>27</v>
      </c>
      <c r="C38" s="192" t="s">
        <v>1</v>
      </c>
      <c r="D38" s="187" t="s">
        <v>58</v>
      </c>
      <c r="E38" s="187" t="s">
        <v>70</v>
      </c>
      <c r="F38" s="187" t="s">
        <v>72</v>
      </c>
      <c r="G38" s="199" t="s">
        <v>162</v>
      </c>
      <c r="H38" s="187" t="s">
        <v>91</v>
      </c>
      <c r="I38" s="188"/>
      <c r="J38" s="188">
        <v>56850</v>
      </c>
      <c r="K38" s="197"/>
      <c r="L38" s="189">
        <f t="shared" si="1"/>
        <v>56850</v>
      </c>
      <c r="M38" s="170"/>
      <c r="N38" s="100"/>
    </row>
    <row r="39" spans="2:14" ht="147.75" customHeight="1">
      <c r="B39" s="182">
        <f t="shared" si="0"/>
        <v>28</v>
      </c>
      <c r="C39" s="192" t="s">
        <v>89</v>
      </c>
      <c r="D39" s="187" t="s">
        <v>58</v>
      </c>
      <c r="E39" s="187" t="s">
        <v>70</v>
      </c>
      <c r="F39" s="187" t="s">
        <v>72</v>
      </c>
      <c r="G39" s="199" t="s">
        <v>162</v>
      </c>
      <c r="H39" s="187">
        <v>851</v>
      </c>
      <c r="I39" s="188"/>
      <c r="J39" s="188">
        <v>5000</v>
      </c>
      <c r="K39" s="197"/>
      <c r="L39" s="189">
        <f t="shared" si="1"/>
        <v>5000</v>
      </c>
      <c r="M39" s="170"/>
      <c r="N39" s="100"/>
    </row>
    <row r="40" spans="2:14" ht="90.75" customHeight="1">
      <c r="B40" s="182">
        <f t="shared" si="0"/>
        <v>29</v>
      </c>
      <c r="C40" s="192" t="s">
        <v>90</v>
      </c>
      <c r="D40" s="187" t="s">
        <v>58</v>
      </c>
      <c r="E40" s="187" t="s">
        <v>70</v>
      </c>
      <c r="F40" s="187" t="s">
        <v>72</v>
      </c>
      <c r="G40" s="199" t="s">
        <v>162</v>
      </c>
      <c r="H40" s="187">
        <v>852</v>
      </c>
      <c r="I40" s="188"/>
      <c r="J40" s="188">
        <v>1000</v>
      </c>
      <c r="K40" s="197"/>
      <c r="L40" s="189">
        <f t="shared" si="1"/>
        <v>1000</v>
      </c>
      <c r="M40" s="170"/>
      <c r="N40" s="100"/>
    </row>
    <row r="41" spans="2:14" ht="83.25" customHeight="1">
      <c r="B41" s="182">
        <f t="shared" si="0"/>
        <v>30</v>
      </c>
      <c r="C41" s="193" t="s">
        <v>2</v>
      </c>
      <c r="D41" s="184" t="s">
        <v>58</v>
      </c>
      <c r="E41" s="184" t="s">
        <v>70</v>
      </c>
      <c r="F41" s="184" t="s">
        <v>82</v>
      </c>
      <c r="G41" s="184"/>
      <c r="H41" s="184"/>
      <c r="I41" s="185">
        <f>I42++I45</f>
        <v>0</v>
      </c>
      <c r="J41" s="185">
        <f>J45</f>
        <v>4000</v>
      </c>
      <c r="K41" s="181"/>
      <c r="L41" s="195">
        <f t="shared" si="1"/>
        <v>4000</v>
      </c>
      <c r="M41" s="170"/>
      <c r="N41" s="100"/>
    </row>
    <row r="42" spans="2:14" ht="41.25" customHeight="1" hidden="1">
      <c r="B42" s="182">
        <f t="shared" si="0"/>
        <v>31</v>
      </c>
      <c r="C42" s="186" t="s">
        <v>137</v>
      </c>
      <c r="D42" s="187" t="s">
        <v>58</v>
      </c>
      <c r="E42" s="187" t="s">
        <v>70</v>
      </c>
      <c r="F42" s="187" t="s">
        <v>82</v>
      </c>
      <c r="G42" s="187" t="s">
        <v>190</v>
      </c>
      <c r="H42" s="187"/>
      <c r="I42" s="188"/>
      <c r="J42" s="188">
        <v>0</v>
      </c>
      <c r="K42" s="181"/>
      <c r="L42" s="189">
        <f t="shared" si="1"/>
        <v>0</v>
      </c>
      <c r="M42" s="170"/>
      <c r="N42" s="100"/>
    </row>
    <row r="43" spans="2:14" ht="42" customHeight="1" hidden="1">
      <c r="B43" s="182">
        <f t="shared" si="0"/>
        <v>32</v>
      </c>
      <c r="C43" s="200" t="s">
        <v>3</v>
      </c>
      <c r="D43" s="187" t="s">
        <v>58</v>
      </c>
      <c r="E43" s="187" t="s">
        <v>70</v>
      </c>
      <c r="F43" s="187" t="s">
        <v>82</v>
      </c>
      <c r="G43" s="187" t="s">
        <v>197</v>
      </c>
      <c r="H43" s="187"/>
      <c r="I43" s="188"/>
      <c r="J43" s="188">
        <v>0</v>
      </c>
      <c r="K43" s="181"/>
      <c r="L43" s="189">
        <f t="shared" si="1"/>
        <v>0</v>
      </c>
      <c r="M43" s="170"/>
      <c r="N43" s="100"/>
    </row>
    <row r="44" spans="2:14" ht="44.25" customHeight="1" hidden="1">
      <c r="B44" s="182">
        <f t="shared" si="0"/>
        <v>33</v>
      </c>
      <c r="C44" s="192" t="s">
        <v>4</v>
      </c>
      <c r="D44" s="187" t="s">
        <v>58</v>
      </c>
      <c r="E44" s="187" t="s">
        <v>70</v>
      </c>
      <c r="F44" s="187" t="s">
        <v>82</v>
      </c>
      <c r="G44" s="187" t="s">
        <v>197</v>
      </c>
      <c r="H44" s="187" t="s">
        <v>5</v>
      </c>
      <c r="I44" s="188"/>
      <c r="J44" s="188">
        <v>0</v>
      </c>
      <c r="K44" s="181"/>
      <c r="L44" s="189">
        <f t="shared" si="1"/>
        <v>0</v>
      </c>
      <c r="M44" s="170"/>
      <c r="N44" s="100"/>
    </row>
    <row r="45" spans="2:14" ht="99.75" customHeight="1">
      <c r="B45" s="182">
        <f t="shared" si="0"/>
        <v>34</v>
      </c>
      <c r="C45" s="186" t="s">
        <v>137</v>
      </c>
      <c r="D45" s="187" t="s">
        <v>58</v>
      </c>
      <c r="E45" s="187" t="s">
        <v>70</v>
      </c>
      <c r="F45" s="187" t="s">
        <v>82</v>
      </c>
      <c r="G45" s="187" t="s">
        <v>155</v>
      </c>
      <c r="H45" s="187"/>
      <c r="I45" s="188">
        <f>I46</f>
        <v>0</v>
      </c>
      <c r="J45" s="188">
        <f>J46</f>
        <v>4000</v>
      </c>
      <c r="K45" s="181"/>
      <c r="L45" s="189">
        <f t="shared" si="1"/>
        <v>4000</v>
      </c>
      <c r="M45" s="170"/>
      <c r="N45" s="100"/>
    </row>
    <row r="46" spans="2:14" ht="180" customHeight="1">
      <c r="B46" s="182">
        <f t="shared" si="0"/>
        <v>35</v>
      </c>
      <c r="C46" s="200" t="s">
        <v>3</v>
      </c>
      <c r="D46" s="187" t="s">
        <v>58</v>
      </c>
      <c r="E46" s="187" t="s">
        <v>70</v>
      </c>
      <c r="F46" s="187" t="s">
        <v>82</v>
      </c>
      <c r="G46" s="187" t="s">
        <v>163</v>
      </c>
      <c r="H46" s="187"/>
      <c r="I46" s="188">
        <f>I47</f>
        <v>0</v>
      </c>
      <c r="J46" s="188">
        <f>J47</f>
        <v>4000</v>
      </c>
      <c r="K46" s="181"/>
      <c r="L46" s="189">
        <f t="shared" si="1"/>
        <v>4000</v>
      </c>
      <c r="M46" s="170"/>
      <c r="N46" s="100"/>
    </row>
    <row r="47" spans="2:14" ht="99.75" customHeight="1">
      <c r="B47" s="182">
        <f t="shared" si="0"/>
        <v>36</v>
      </c>
      <c r="C47" s="192" t="s">
        <v>4</v>
      </c>
      <c r="D47" s="187" t="s">
        <v>58</v>
      </c>
      <c r="E47" s="187" t="s">
        <v>70</v>
      </c>
      <c r="F47" s="187" t="s">
        <v>82</v>
      </c>
      <c r="G47" s="187" t="s">
        <v>163</v>
      </c>
      <c r="H47" s="187" t="s">
        <v>5</v>
      </c>
      <c r="I47" s="188"/>
      <c r="J47" s="188">
        <v>4000</v>
      </c>
      <c r="K47" s="181"/>
      <c r="L47" s="189">
        <f t="shared" si="1"/>
        <v>4000</v>
      </c>
      <c r="M47" s="170"/>
      <c r="N47" s="100"/>
    </row>
    <row r="48" spans="2:14" ht="105" customHeight="1">
      <c r="B48" s="182">
        <f t="shared" si="0"/>
        <v>37</v>
      </c>
      <c r="C48" s="193" t="s">
        <v>179</v>
      </c>
      <c r="D48" s="184" t="s">
        <v>58</v>
      </c>
      <c r="E48" s="184" t="s">
        <v>71</v>
      </c>
      <c r="F48" s="184"/>
      <c r="G48" s="184"/>
      <c r="H48" s="184"/>
      <c r="I48" s="185">
        <f>I49</f>
        <v>0</v>
      </c>
      <c r="J48" s="185">
        <f>J49</f>
        <v>47400</v>
      </c>
      <c r="K48" s="181"/>
      <c r="L48" s="195">
        <f t="shared" si="1"/>
        <v>47400</v>
      </c>
      <c r="M48" s="170"/>
      <c r="N48" s="100"/>
    </row>
    <row r="49" spans="2:14" ht="103.5" customHeight="1">
      <c r="B49" s="182">
        <f t="shared" si="0"/>
        <v>38</v>
      </c>
      <c r="C49" s="201" t="s">
        <v>180</v>
      </c>
      <c r="D49" s="187" t="s">
        <v>58</v>
      </c>
      <c r="E49" s="187" t="s">
        <v>71</v>
      </c>
      <c r="F49" s="187" t="s">
        <v>73</v>
      </c>
      <c r="G49" s="187"/>
      <c r="H49" s="187"/>
      <c r="I49" s="188">
        <f>I50+I54</f>
        <v>0</v>
      </c>
      <c r="J49" s="188">
        <f>J54</f>
        <v>47400</v>
      </c>
      <c r="K49" s="181"/>
      <c r="L49" s="189">
        <f t="shared" si="1"/>
        <v>47400</v>
      </c>
      <c r="M49" s="170"/>
      <c r="N49" s="100"/>
    </row>
    <row r="50" spans="2:14" ht="54.75" customHeight="1" hidden="1">
      <c r="B50" s="182">
        <f t="shared" si="0"/>
        <v>39</v>
      </c>
      <c r="C50" s="201" t="s">
        <v>137</v>
      </c>
      <c r="D50" s="187" t="s">
        <v>58</v>
      </c>
      <c r="E50" s="187" t="s">
        <v>71</v>
      </c>
      <c r="F50" s="187" t="s">
        <v>73</v>
      </c>
      <c r="G50" s="187"/>
      <c r="H50" s="187"/>
      <c r="I50" s="188">
        <f>I51</f>
        <v>0</v>
      </c>
      <c r="J50" s="188">
        <v>0</v>
      </c>
      <c r="K50" s="181"/>
      <c r="L50" s="189">
        <f t="shared" si="1"/>
        <v>0</v>
      </c>
      <c r="M50" s="170"/>
      <c r="N50" s="100"/>
    </row>
    <row r="51" spans="2:14" ht="75.75" customHeight="1" hidden="1">
      <c r="B51" s="182">
        <f t="shared" si="0"/>
        <v>40</v>
      </c>
      <c r="C51" s="192" t="s">
        <v>198</v>
      </c>
      <c r="D51" s="187" t="s">
        <v>58</v>
      </c>
      <c r="E51" s="187" t="s">
        <v>71</v>
      </c>
      <c r="F51" s="187" t="s">
        <v>73</v>
      </c>
      <c r="G51" s="187" t="s">
        <v>199</v>
      </c>
      <c r="H51" s="187"/>
      <c r="I51" s="188">
        <f>I52+I53</f>
        <v>0</v>
      </c>
      <c r="J51" s="188">
        <v>0</v>
      </c>
      <c r="K51" s="181"/>
      <c r="L51" s="189">
        <f t="shared" si="1"/>
        <v>0</v>
      </c>
      <c r="M51" s="170"/>
      <c r="N51" s="100"/>
    </row>
    <row r="52" spans="2:14" ht="72" customHeight="1" hidden="1">
      <c r="B52" s="182">
        <f t="shared" si="0"/>
        <v>41</v>
      </c>
      <c r="C52" s="192" t="s">
        <v>95</v>
      </c>
      <c r="D52" s="187" t="s">
        <v>58</v>
      </c>
      <c r="E52" s="187" t="s">
        <v>71</v>
      </c>
      <c r="F52" s="187" t="s">
        <v>73</v>
      </c>
      <c r="G52" s="187" t="s">
        <v>199</v>
      </c>
      <c r="H52" s="187" t="s">
        <v>85</v>
      </c>
      <c r="I52" s="188"/>
      <c r="J52" s="188">
        <v>0</v>
      </c>
      <c r="K52" s="181"/>
      <c r="L52" s="189">
        <f t="shared" si="1"/>
        <v>0</v>
      </c>
      <c r="M52" s="170"/>
      <c r="N52" s="100"/>
    </row>
    <row r="53" spans="2:14" ht="77.25" customHeight="1" hidden="1">
      <c r="B53" s="182">
        <f t="shared" si="0"/>
        <v>42</v>
      </c>
      <c r="C53" s="192" t="s">
        <v>1</v>
      </c>
      <c r="D53" s="187" t="s">
        <v>58</v>
      </c>
      <c r="E53" s="187" t="s">
        <v>71</v>
      </c>
      <c r="F53" s="187" t="s">
        <v>73</v>
      </c>
      <c r="G53" s="187" t="s">
        <v>199</v>
      </c>
      <c r="H53" s="187" t="s">
        <v>91</v>
      </c>
      <c r="I53" s="188"/>
      <c r="J53" s="188">
        <v>0</v>
      </c>
      <c r="K53" s="181"/>
      <c r="L53" s="189">
        <f t="shared" si="1"/>
        <v>0</v>
      </c>
      <c r="M53" s="170"/>
      <c r="N53" s="100"/>
    </row>
    <row r="54" spans="2:14" ht="246.75" customHeight="1">
      <c r="B54" s="182">
        <f t="shared" si="0"/>
        <v>43</v>
      </c>
      <c r="C54" s="196" t="s">
        <v>172</v>
      </c>
      <c r="D54" s="187" t="s">
        <v>58</v>
      </c>
      <c r="E54" s="187" t="s">
        <v>71</v>
      </c>
      <c r="F54" s="187" t="s">
        <v>73</v>
      </c>
      <c r="G54" s="187" t="s">
        <v>150</v>
      </c>
      <c r="H54" s="187"/>
      <c r="I54" s="188">
        <f>I56</f>
        <v>0</v>
      </c>
      <c r="J54" s="188">
        <f>J55</f>
        <v>47400</v>
      </c>
      <c r="K54" s="181"/>
      <c r="L54" s="189">
        <f t="shared" si="1"/>
        <v>47400</v>
      </c>
      <c r="M54" s="170"/>
      <c r="N54" s="100"/>
    </row>
    <row r="55" spans="2:14" ht="232.5" customHeight="1">
      <c r="B55" s="182">
        <f t="shared" si="0"/>
        <v>44</v>
      </c>
      <c r="C55" s="193" t="s">
        <v>216</v>
      </c>
      <c r="D55" s="187" t="s">
        <v>58</v>
      </c>
      <c r="E55" s="187" t="s">
        <v>71</v>
      </c>
      <c r="F55" s="187" t="s">
        <v>73</v>
      </c>
      <c r="G55" s="187" t="s">
        <v>157</v>
      </c>
      <c r="H55" s="187" t="s">
        <v>59</v>
      </c>
      <c r="I55" s="188"/>
      <c r="J55" s="188">
        <f>J56</f>
        <v>47400</v>
      </c>
      <c r="K55" s="181"/>
      <c r="L55" s="189">
        <f t="shared" si="1"/>
        <v>47400</v>
      </c>
      <c r="M55" s="170"/>
      <c r="N55" s="100"/>
    </row>
    <row r="56" spans="2:14" ht="222" customHeight="1">
      <c r="B56" s="182">
        <f t="shared" si="0"/>
        <v>45</v>
      </c>
      <c r="C56" s="192" t="s">
        <v>218</v>
      </c>
      <c r="D56" s="187" t="s">
        <v>58</v>
      </c>
      <c r="E56" s="187" t="s">
        <v>71</v>
      </c>
      <c r="F56" s="187" t="s">
        <v>73</v>
      </c>
      <c r="G56" s="187" t="s">
        <v>178</v>
      </c>
      <c r="H56" s="187" t="s">
        <v>59</v>
      </c>
      <c r="I56" s="188">
        <f>I57+I58+I59</f>
        <v>0</v>
      </c>
      <c r="J56" s="188">
        <f>J57+J58+J59</f>
        <v>47400</v>
      </c>
      <c r="K56" s="181"/>
      <c r="L56" s="189">
        <f t="shared" si="1"/>
        <v>47400</v>
      </c>
      <c r="M56" s="170"/>
      <c r="N56" s="100"/>
    </row>
    <row r="57" spans="2:14" ht="144.75" customHeight="1">
      <c r="B57" s="182">
        <f t="shared" si="0"/>
        <v>46</v>
      </c>
      <c r="C57" s="192" t="s">
        <v>177</v>
      </c>
      <c r="D57" s="187" t="s">
        <v>58</v>
      </c>
      <c r="E57" s="187" t="s">
        <v>71</v>
      </c>
      <c r="F57" s="187" t="s">
        <v>73</v>
      </c>
      <c r="G57" s="187" t="s">
        <v>178</v>
      </c>
      <c r="H57" s="187" t="s">
        <v>85</v>
      </c>
      <c r="I57" s="188"/>
      <c r="J57" s="188">
        <v>36000</v>
      </c>
      <c r="K57" s="181"/>
      <c r="L57" s="189">
        <f t="shared" si="1"/>
        <v>36000</v>
      </c>
      <c r="M57" s="170"/>
      <c r="N57" s="100"/>
    </row>
    <row r="58" spans="2:14" ht="152.25" customHeight="1">
      <c r="B58" s="182">
        <f t="shared" si="0"/>
        <v>47</v>
      </c>
      <c r="C58" s="192" t="s">
        <v>176</v>
      </c>
      <c r="D58" s="187" t="s">
        <v>58</v>
      </c>
      <c r="E58" s="187" t="s">
        <v>71</v>
      </c>
      <c r="F58" s="187" t="s">
        <v>73</v>
      </c>
      <c r="G58" s="187" t="s">
        <v>178</v>
      </c>
      <c r="H58" s="187" t="s">
        <v>175</v>
      </c>
      <c r="I58" s="188"/>
      <c r="J58" s="188">
        <v>10870</v>
      </c>
      <c r="K58" s="181"/>
      <c r="L58" s="189">
        <f t="shared" si="1"/>
        <v>10870</v>
      </c>
      <c r="M58" s="170"/>
      <c r="N58" s="100"/>
    </row>
    <row r="59" spans="2:14" ht="237.75" customHeight="1">
      <c r="B59" s="182">
        <f t="shared" si="0"/>
        <v>48</v>
      </c>
      <c r="C59" s="192" t="s">
        <v>1</v>
      </c>
      <c r="D59" s="187" t="s">
        <v>58</v>
      </c>
      <c r="E59" s="187" t="s">
        <v>71</v>
      </c>
      <c r="F59" s="187" t="s">
        <v>73</v>
      </c>
      <c r="G59" s="187" t="s">
        <v>178</v>
      </c>
      <c r="H59" s="187" t="s">
        <v>91</v>
      </c>
      <c r="I59" s="188"/>
      <c r="J59" s="188">
        <v>530</v>
      </c>
      <c r="K59" s="181"/>
      <c r="L59" s="189">
        <f t="shared" si="1"/>
        <v>530</v>
      </c>
      <c r="M59" s="170"/>
      <c r="N59" s="100"/>
    </row>
    <row r="60" spans="2:14" ht="108" customHeight="1">
      <c r="B60" s="182">
        <f t="shared" si="0"/>
        <v>49</v>
      </c>
      <c r="C60" s="202" t="s">
        <v>75</v>
      </c>
      <c r="D60" s="184" t="s">
        <v>58</v>
      </c>
      <c r="E60" s="184" t="s">
        <v>72</v>
      </c>
      <c r="F60" s="187"/>
      <c r="G60" s="187"/>
      <c r="H60" s="187"/>
      <c r="I60" s="185">
        <f>I65</f>
        <v>0</v>
      </c>
      <c r="J60" s="185">
        <f>J61+J65</f>
        <v>110752.34</v>
      </c>
      <c r="K60" s="185">
        <f>K61+K65</f>
        <v>-537</v>
      </c>
      <c r="L60" s="195">
        <f t="shared" si="1"/>
        <v>110215.34</v>
      </c>
      <c r="M60" s="170"/>
      <c r="N60" s="100"/>
    </row>
    <row r="61" spans="2:14" ht="108" customHeight="1">
      <c r="B61" s="182">
        <f t="shared" si="0"/>
        <v>50</v>
      </c>
      <c r="C61" s="181" t="s">
        <v>238</v>
      </c>
      <c r="D61" s="184" t="s">
        <v>58</v>
      </c>
      <c r="E61" s="184" t="s">
        <v>72</v>
      </c>
      <c r="F61" s="187" t="s">
        <v>240</v>
      </c>
      <c r="G61" s="187"/>
      <c r="H61" s="187"/>
      <c r="I61" s="185"/>
      <c r="J61" s="188">
        <f aca="true" t="shared" si="2" ref="J61:K63">J62</f>
        <v>90000</v>
      </c>
      <c r="K61" s="203">
        <f t="shared" si="2"/>
        <v>0</v>
      </c>
      <c r="L61" s="189">
        <f t="shared" si="1"/>
        <v>90000</v>
      </c>
      <c r="M61" s="170"/>
      <c r="N61" s="100"/>
    </row>
    <row r="62" spans="2:14" ht="260.25" customHeight="1">
      <c r="B62" s="182">
        <f t="shared" si="0"/>
        <v>51</v>
      </c>
      <c r="C62" s="196" t="s">
        <v>171</v>
      </c>
      <c r="D62" s="184" t="s">
        <v>58</v>
      </c>
      <c r="E62" s="184" t="s">
        <v>72</v>
      </c>
      <c r="F62" s="187" t="s">
        <v>240</v>
      </c>
      <c r="G62" s="187" t="s">
        <v>249</v>
      </c>
      <c r="H62" s="187" t="s">
        <v>59</v>
      </c>
      <c r="I62" s="185"/>
      <c r="J62" s="188">
        <f t="shared" si="2"/>
        <v>90000</v>
      </c>
      <c r="K62" s="203">
        <f t="shared" si="2"/>
        <v>0</v>
      </c>
      <c r="L62" s="189">
        <f t="shared" si="1"/>
        <v>90000</v>
      </c>
      <c r="M62" s="170"/>
      <c r="N62" s="100"/>
    </row>
    <row r="63" spans="2:14" ht="315.75" customHeight="1">
      <c r="B63" s="182">
        <f t="shared" si="0"/>
        <v>52</v>
      </c>
      <c r="C63" s="204" t="s">
        <v>239</v>
      </c>
      <c r="D63" s="184" t="s">
        <v>58</v>
      </c>
      <c r="E63" s="184" t="s">
        <v>72</v>
      </c>
      <c r="F63" s="187" t="s">
        <v>240</v>
      </c>
      <c r="G63" s="187" t="s">
        <v>249</v>
      </c>
      <c r="H63" s="187" t="s">
        <v>59</v>
      </c>
      <c r="I63" s="185"/>
      <c r="J63" s="188">
        <f t="shared" si="2"/>
        <v>90000</v>
      </c>
      <c r="K63" s="203">
        <f t="shared" si="2"/>
        <v>0</v>
      </c>
      <c r="L63" s="189">
        <f t="shared" si="1"/>
        <v>90000</v>
      </c>
      <c r="M63" s="170"/>
      <c r="N63" s="100"/>
    </row>
    <row r="64" spans="2:14" ht="255" customHeight="1">
      <c r="B64" s="182">
        <f t="shared" si="0"/>
        <v>53</v>
      </c>
      <c r="C64" s="192" t="s">
        <v>1</v>
      </c>
      <c r="D64" s="184" t="s">
        <v>58</v>
      </c>
      <c r="E64" s="184" t="s">
        <v>72</v>
      </c>
      <c r="F64" s="187" t="s">
        <v>240</v>
      </c>
      <c r="G64" s="187" t="s">
        <v>249</v>
      </c>
      <c r="H64" s="187" t="s">
        <v>91</v>
      </c>
      <c r="I64" s="185"/>
      <c r="J64" s="188">
        <v>90000</v>
      </c>
      <c r="K64" s="203"/>
      <c r="L64" s="189">
        <f t="shared" si="1"/>
        <v>90000</v>
      </c>
      <c r="M64" s="170"/>
      <c r="N64" s="100"/>
    </row>
    <row r="65" spans="2:14" ht="186.75" customHeight="1">
      <c r="B65" s="182">
        <f t="shared" si="0"/>
        <v>54</v>
      </c>
      <c r="C65" s="192" t="s">
        <v>149</v>
      </c>
      <c r="D65" s="187" t="s">
        <v>58</v>
      </c>
      <c r="E65" s="187" t="s">
        <v>72</v>
      </c>
      <c r="F65" s="187" t="s">
        <v>76</v>
      </c>
      <c r="G65" s="187"/>
      <c r="H65" s="187"/>
      <c r="I65" s="188">
        <f aca="true" t="shared" si="3" ref="I65:J67">I66</f>
        <v>0</v>
      </c>
      <c r="J65" s="188">
        <f t="shared" si="3"/>
        <v>20752.34</v>
      </c>
      <c r="K65" s="197">
        <f>K66</f>
        <v>-537</v>
      </c>
      <c r="L65" s="189">
        <f t="shared" si="1"/>
        <v>20215.34</v>
      </c>
      <c r="M65" s="170"/>
      <c r="N65" s="100"/>
    </row>
    <row r="66" spans="2:14" ht="256.5" customHeight="1">
      <c r="B66" s="182">
        <f t="shared" si="0"/>
        <v>55</v>
      </c>
      <c r="C66" s="196" t="s">
        <v>171</v>
      </c>
      <c r="D66" s="187" t="s">
        <v>58</v>
      </c>
      <c r="E66" s="187" t="s">
        <v>72</v>
      </c>
      <c r="F66" s="187" t="s">
        <v>76</v>
      </c>
      <c r="G66" s="187" t="s">
        <v>150</v>
      </c>
      <c r="H66" s="187"/>
      <c r="I66" s="188">
        <f t="shared" si="3"/>
        <v>0</v>
      </c>
      <c r="J66" s="188">
        <f t="shared" si="3"/>
        <v>20752.34</v>
      </c>
      <c r="K66" s="197">
        <f>K67</f>
        <v>-537</v>
      </c>
      <c r="L66" s="189">
        <f t="shared" si="1"/>
        <v>20215.34</v>
      </c>
      <c r="M66" s="170"/>
      <c r="N66" s="100"/>
    </row>
    <row r="67" spans="2:14" ht="324" customHeight="1">
      <c r="B67" s="182">
        <f t="shared" si="0"/>
        <v>56</v>
      </c>
      <c r="C67" s="204" t="s">
        <v>166</v>
      </c>
      <c r="D67" s="187" t="s">
        <v>58</v>
      </c>
      <c r="E67" s="187" t="s">
        <v>72</v>
      </c>
      <c r="F67" s="187" t="s">
        <v>76</v>
      </c>
      <c r="G67" s="205" t="s">
        <v>156</v>
      </c>
      <c r="H67" s="187"/>
      <c r="I67" s="188">
        <f t="shared" si="3"/>
        <v>0</v>
      </c>
      <c r="J67" s="188">
        <f t="shared" si="3"/>
        <v>20752.34</v>
      </c>
      <c r="K67" s="197">
        <f>K68</f>
        <v>-537</v>
      </c>
      <c r="L67" s="189">
        <f t="shared" si="1"/>
        <v>20215.34</v>
      </c>
      <c r="M67" s="170"/>
      <c r="N67" s="100"/>
    </row>
    <row r="68" spans="2:14" ht="408.75" customHeight="1">
      <c r="B68" s="182">
        <f t="shared" si="0"/>
        <v>57</v>
      </c>
      <c r="C68" s="214" t="s">
        <v>165</v>
      </c>
      <c r="D68" s="187" t="s">
        <v>58</v>
      </c>
      <c r="E68" s="187" t="s">
        <v>72</v>
      </c>
      <c r="F68" s="187" t="s">
        <v>76</v>
      </c>
      <c r="G68" s="205" t="s">
        <v>157</v>
      </c>
      <c r="H68" s="187" t="s">
        <v>59</v>
      </c>
      <c r="I68" s="188">
        <f>I69+I70</f>
        <v>0</v>
      </c>
      <c r="J68" s="188">
        <f>J69+J70+J71</f>
        <v>20752.34</v>
      </c>
      <c r="K68" s="188">
        <f>K69+K70+K71</f>
        <v>-537</v>
      </c>
      <c r="L68" s="189">
        <f t="shared" si="1"/>
        <v>20215.34</v>
      </c>
      <c r="M68" s="170"/>
      <c r="N68" s="100"/>
    </row>
    <row r="69" spans="2:14" ht="204" customHeight="1">
      <c r="B69" s="182">
        <f t="shared" si="0"/>
        <v>58</v>
      </c>
      <c r="C69" s="192" t="s">
        <v>177</v>
      </c>
      <c r="D69" s="187" t="s">
        <v>58</v>
      </c>
      <c r="E69" s="187" t="s">
        <v>72</v>
      </c>
      <c r="F69" s="187" t="s">
        <v>76</v>
      </c>
      <c r="G69" s="205" t="s">
        <v>157</v>
      </c>
      <c r="H69" s="187" t="s">
        <v>85</v>
      </c>
      <c r="I69" s="188"/>
      <c r="J69" s="188">
        <v>18010</v>
      </c>
      <c r="K69" s="203">
        <v>-537</v>
      </c>
      <c r="L69" s="189">
        <f t="shared" si="1"/>
        <v>17473</v>
      </c>
      <c r="M69" s="170"/>
      <c r="N69" s="100"/>
    </row>
    <row r="70" spans="2:14" ht="145.5" customHeight="1">
      <c r="B70" s="182">
        <f t="shared" si="0"/>
        <v>59</v>
      </c>
      <c r="C70" s="192" t="s">
        <v>176</v>
      </c>
      <c r="D70" s="187" t="s">
        <v>58</v>
      </c>
      <c r="E70" s="187" t="s">
        <v>72</v>
      </c>
      <c r="F70" s="187" t="s">
        <v>76</v>
      </c>
      <c r="G70" s="205" t="s">
        <v>157</v>
      </c>
      <c r="H70" s="187" t="s">
        <v>175</v>
      </c>
      <c r="I70" s="188"/>
      <c r="J70" s="188">
        <v>1742.34</v>
      </c>
      <c r="K70" s="203"/>
      <c r="L70" s="189">
        <f t="shared" si="1"/>
        <v>1742.34</v>
      </c>
      <c r="M70" s="170"/>
      <c r="N70" s="100"/>
    </row>
    <row r="71" spans="2:14" ht="145.5" customHeight="1">
      <c r="B71" s="182">
        <f t="shared" si="0"/>
        <v>60</v>
      </c>
      <c r="C71" s="192" t="s">
        <v>142</v>
      </c>
      <c r="D71" s="187" t="s">
        <v>58</v>
      </c>
      <c r="E71" s="187" t="s">
        <v>72</v>
      </c>
      <c r="F71" s="187" t="s">
        <v>76</v>
      </c>
      <c r="G71" s="205" t="s">
        <v>157</v>
      </c>
      <c r="H71" s="187" t="s">
        <v>174</v>
      </c>
      <c r="I71" s="188"/>
      <c r="J71" s="188">
        <v>1000</v>
      </c>
      <c r="K71" s="203"/>
      <c r="L71" s="189">
        <f t="shared" si="1"/>
        <v>1000</v>
      </c>
      <c r="M71" s="170"/>
      <c r="N71" s="100"/>
    </row>
    <row r="72" spans="2:14" ht="145.5" customHeight="1">
      <c r="B72" s="182"/>
      <c r="C72" s="183" t="s">
        <v>256</v>
      </c>
      <c r="D72" s="184" t="s">
        <v>58</v>
      </c>
      <c r="E72" s="184" t="s">
        <v>77</v>
      </c>
      <c r="F72" s="187"/>
      <c r="G72" s="205"/>
      <c r="H72" s="187"/>
      <c r="I72" s="188"/>
      <c r="J72" s="185"/>
      <c r="K72" s="185">
        <f>K73</f>
        <v>40000</v>
      </c>
      <c r="L72" s="195">
        <f aca="true" t="shared" si="4" ref="L72:L77">J72+K72</f>
        <v>40000</v>
      </c>
      <c r="M72" s="170"/>
      <c r="N72" s="100"/>
    </row>
    <row r="73" spans="2:14" ht="145.5" customHeight="1">
      <c r="B73" s="182">
        <f>B71+1</f>
        <v>61</v>
      </c>
      <c r="C73" s="186" t="s">
        <v>254</v>
      </c>
      <c r="D73" s="187" t="s">
        <v>58</v>
      </c>
      <c r="E73" s="187" t="s">
        <v>77</v>
      </c>
      <c r="F73" s="187" t="s">
        <v>73</v>
      </c>
      <c r="G73" s="187"/>
      <c r="H73" s="187"/>
      <c r="I73" s="188"/>
      <c r="J73" s="188"/>
      <c r="K73" s="203">
        <f>K74</f>
        <v>40000</v>
      </c>
      <c r="L73" s="189">
        <f t="shared" si="4"/>
        <v>40000</v>
      </c>
      <c r="M73" s="170"/>
      <c r="N73" s="100"/>
    </row>
    <row r="74" spans="2:14" ht="237.75" customHeight="1">
      <c r="B74" s="182">
        <f t="shared" si="0"/>
        <v>62</v>
      </c>
      <c r="C74" s="196" t="s">
        <v>171</v>
      </c>
      <c r="D74" s="187" t="s">
        <v>58</v>
      </c>
      <c r="E74" s="187" t="s">
        <v>77</v>
      </c>
      <c r="F74" s="187" t="s">
        <v>73</v>
      </c>
      <c r="G74" s="187" t="s">
        <v>150</v>
      </c>
      <c r="H74" s="187"/>
      <c r="I74" s="188"/>
      <c r="J74" s="188"/>
      <c r="K74" s="203">
        <f>K75</f>
        <v>40000</v>
      </c>
      <c r="L74" s="189">
        <f t="shared" si="4"/>
        <v>40000</v>
      </c>
      <c r="M74" s="170"/>
      <c r="N74" s="100"/>
    </row>
    <row r="75" spans="2:14" ht="272.25" customHeight="1">
      <c r="B75" s="182">
        <f t="shared" si="0"/>
        <v>63</v>
      </c>
      <c r="C75" s="196" t="s">
        <v>261</v>
      </c>
      <c r="D75" s="187" t="s">
        <v>58</v>
      </c>
      <c r="E75" s="187" t="s">
        <v>77</v>
      </c>
      <c r="F75" s="187" t="s">
        <v>73</v>
      </c>
      <c r="G75" s="187" t="s">
        <v>262</v>
      </c>
      <c r="H75" s="187" t="s">
        <v>59</v>
      </c>
      <c r="I75" s="188"/>
      <c r="J75" s="188"/>
      <c r="K75" s="203">
        <f>K76</f>
        <v>40000</v>
      </c>
      <c r="L75" s="189">
        <f t="shared" si="4"/>
        <v>40000</v>
      </c>
      <c r="M75" s="170"/>
      <c r="N75" s="100"/>
    </row>
    <row r="76" spans="2:14" ht="405" customHeight="1">
      <c r="B76" s="182">
        <f t="shared" si="0"/>
        <v>64</v>
      </c>
      <c r="C76" s="186" t="s">
        <v>263</v>
      </c>
      <c r="D76" s="187" t="s">
        <v>58</v>
      </c>
      <c r="E76" s="187" t="s">
        <v>77</v>
      </c>
      <c r="F76" s="187" t="s">
        <v>73</v>
      </c>
      <c r="G76" s="187" t="s">
        <v>268</v>
      </c>
      <c r="H76" s="187" t="s">
        <v>59</v>
      </c>
      <c r="I76" s="188"/>
      <c r="J76" s="188"/>
      <c r="K76" s="203">
        <f>K77</f>
        <v>40000</v>
      </c>
      <c r="L76" s="189">
        <f t="shared" si="4"/>
        <v>40000</v>
      </c>
      <c r="M76" s="170"/>
      <c r="N76" s="100"/>
    </row>
    <row r="77" spans="2:14" ht="278.25" customHeight="1">
      <c r="B77" s="182">
        <f t="shared" si="0"/>
        <v>65</v>
      </c>
      <c r="C77" s="206" t="s">
        <v>1</v>
      </c>
      <c r="D77" s="187" t="s">
        <v>58</v>
      </c>
      <c r="E77" s="187" t="s">
        <v>77</v>
      </c>
      <c r="F77" s="187" t="s">
        <v>73</v>
      </c>
      <c r="G77" s="187" t="s">
        <v>268</v>
      </c>
      <c r="H77" s="187" t="s">
        <v>91</v>
      </c>
      <c r="I77" s="188"/>
      <c r="J77" s="188"/>
      <c r="K77" s="203">
        <v>40000</v>
      </c>
      <c r="L77" s="189">
        <f t="shared" si="4"/>
        <v>40000</v>
      </c>
      <c r="M77" s="170"/>
      <c r="N77" s="100"/>
    </row>
    <row r="78" spans="2:14" ht="92.25" customHeight="1">
      <c r="B78" s="182">
        <f t="shared" si="0"/>
        <v>66</v>
      </c>
      <c r="C78" s="193" t="s">
        <v>6</v>
      </c>
      <c r="D78" s="184" t="s">
        <v>58</v>
      </c>
      <c r="E78" s="207" t="s">
        <v>7</v>
      </c>
      <c r="F78" s="207"/>
      <c r="G78" s="207"/>
      <c r="H78" s="207"/>
      <c r="I78" s="208" t="e">
        <f>I79</f>
        <v>#REF!</v>
      </c>
      <c r="J78" s="208">
        <f>J79</f>
        <v>10000</v>
      </c>
      <c r="K78" s="208">
        <f>K79</f>
        <v>0</v>
      </c>
      <c r="L78" s="195">
        <f t="shared" si="1"/>
        <v>10000</v>
      </c>
      <c r="M78" s="170"/>
      <c r="N78" s="100"/>
    </row>
    <row r="79" spans="2:14" ht="96.75" customHeight="1">
      <c r="B79" s="182">
        <f t="shared" si="0"/>
        <v>67</v>
      </c>
      <c r="C79" s="192" t="s">
        <v>8</v>
      </c>
      <c r="D79" s="187" t="s">
        <v>58</v>
      </c>
      <c r="E79" s="205" t="s">
        <v>7</v>
      </c>
      <c r="F79" s="205" t="s">
        <v>7</v>
      </c>
      <c r="G79" s="205"/>
      <c r="H79" s="205"/>
      <c r="I79" s="209" t="e">
        <f>I80+++I85</f>
        <v>#REF!</v>
      </c>
      <c r="J79" s="209">
        <f>J85</f>
        <v>10000</v>
      </c>
      <c r="K79" s="203">
        <f>K85</f>
        <v>0</v>
      </c>
      <c r="L79" s="189">
        <f t="shared" si="1"/>
        <v>10000</v>
      </c>
      <c r="M79" s="170"/>
      <c r="N79" s="100"/>
    </row>
    <row r="80" spans="2:14" ht="99.75" customHeight="1" hidden="1">
      <c r="B80" s="182">
        <f aca="true" t="shared" si="5" ref="B80:B120">B79+1</f>
        <v>68</v>
      </c>
      <c r="C80" s="196" t="s">
        <v>171</v>
      </c>
      <c r="D80" s="187" t="s">
        <v>58</v>
      </c>
      <c r="E80" s="187" t="s">
        <v>7</v>
      </c>
      <c r="F80" s="187" t="s">
        <v>7</v>
      </c>
      <c r="G80" s="187" t="s">
        <v>194</v>
      </c>
      <c r="H80" s="205"/>
      <c r="I80" s="209">
        <f>I81</f>
        <v>0</v>
      </c>
      <c r="J80" s="209">
        <f>J81</f>
        <v>0</v>
      </c>
      <c r="K80" s="203"/>
      <c r="L80" s="189">
        <f t="shared" si="1"/>
        <v>0</v>
      </c>
      <c r="M80" s="170"/>
      <c r="N80" s="100"/>
    </row>
    <row r="81" spans="2:14" ht="78.75" customHeight="1" hidden="1">
      <c r="B81" s="182">
        <f t="shared" si="5"/>
        <v>69</v>
      </c>
      <c r="C81" s="196" t="s">
        <v>170</v>
      </c>
      <c r="D81" s="187" t="s">
        <v>58</v>
      </c>
      <c r="E81" s="205" t="s">
        <v>7</v>
      </c>
      <c r="F81" s="205" t="s">
        <v>7</v>
      </c>
      <c r="G81" s="187" t="s">
        <v>200</v>
      </c>
      <c r="H81" s="205"/>
      <c r="I81" s="209">
        <f>I82</f>
        <v>0</v>
      </c>
      <c r="J81" s="209">
        <f>J82</f>
        <v>0</v>
      </c>
      <c r="K81" s="203"/>
      <c r="L81" s="189">
        <f t="shared" si="1"/>
        <v>0</v>
      </c>
      <c r="M81" s="170"/>
      <c r="N81" s="100"/>
    </row>
    <row r="82" spans="2:14" ht="154.5" customHeight="1" hidden="1">
      <c r="B82" s="182">
        <f t="shared" si="5"/>
        <v>70</v>
      </c>
      <c r="C82" s="192" t="s">
        <v>167</v>
      </c>
      <c r="D82" s="187" t="s">
        <v>58</v>
      </c>
      <c r="E82" s="205" t="s">
        <v>7</v>
      </c>
      <c r="F82" s="205" t="s">
        <v>7</v>
      </c>
      <c r="G82" s="205" t="s">
        <v>201</v>
      </c>
      <c r="H82" s="205" t="s">
        <v>59</v>
      </c>
      <c r="I82" s="209">
        <f>I83+I84</f>
        <v>0</v>
      </c>
      <c r="J82" s="209">
        <v>0</v>
      </c>
      <c r="K82" s="203"/>
      <c r="L82" s="189">
        <f t="shared" si="1"/>
        <v>0</v>
      </c>
      <c r="M82" s="170"/>
      <c r="N82" s="100"/>
    </row>
    <row r="83" spans="2:14" ht="75.75" customHeight="1" hidden="1">
      <c r="B83" s="182">
        <f t="shared" si="5"/>
        <v>71</v>
      </c>
      <c r="C83" s="210" t="s">
        <v>95</v>
      </c>
      <c r="D83" s="187" t="s">
        <v>58</v>
      </c>
      <c r="E83" s="205" t="s">
        <v>7</v>
      </c>
      <c r="F83" s="205" t="s">
        <v>7</v>
      </c>
      <c r="G83" s="205" t="s">
        <v>201</v>
      </c>
      <c r="H83" s="205" t="s">
        <v>85</v>
      </c>
      <c r="I83" s="209"/>
      <c r="J83" s="188">
        <v>0</v>
      </c>
      <c r="K83" s="203"/>
      <c r="L83" s="189">
        <f t="shared" si="1"/>
        <v>0</v>
      </c>
      <c r="M83" s="170"/>
      <c r="N83" s="100"/>
    </row>
    <row r="84" spans="2:14" ht="69" customHeight="1" hidden="1">
      <c r="B84" s="182">
        <f t="shared" si="5"/>
        <v>72</v>
      </c>
      <c r="C84" s="206" t="s">
        <v>1</v>
      </c>
      <c r="D84" s="187" t="s">
        <v>58</v>
      </c>
      <c r="E84" s="205" t="s">
        <v>7</v>
      </c>
      <c r="F84" s="205" t="s">
        <v>7</v>
      </c>
      <c r="G84" s="205" t="s">
        <v>201</v>
      </c>
      <c r="H84" s="205" t="s">
        <v>91</v>
      </c>
      <c r="I84" s="209"/>
      <c r="J84" s="188">
        <v>0</v>
      </c>
      <c r="K84" s="203"/>
      <c r="L84" s="189">
        <f t="shared" si="1"/>
        <v>0</v>
      </c>
      <c r="M84" s="170"/>
      <c r="N84" s="100"/>
    </row>
    <row r="85" spans="2:14" ht="248.25" customHeight="1">
      <c r="B85" s="182">
        <f t="shared" si="5"/>
        <v>73</v>
      </c>
      <c r="C85" s="196" t="s">
        <v>171</v>
      </c>
      <c r="D85" s="187" t="s">
        <v>58</v>
      </c>
      <c r="E85" s="187" t="s">
        <v>7</v>
      </c>
      <c r="F85" s="187" t="s">
        <v>7</v>
      </c>
      <c r="G85" s="187" t="s">
        <v>150</v>
      </c>
      <c r="H85" s="205"/>
      <c r="I85" s="188" t="e">
        <f aca="true" t="shared" si="6" ref="I85:K86">I86</f>
        <v>#REF!</v>
      </c>
      <c r="J85" s="188">
        <f t="shared" si="6"/>
        <v>10000</v>
      </c>
      <c r="K85" s="203">
        <f t="shared" si="6"/>
        <v>0</v>
      </c>
      <c r="L85" s="189">
        <f t="shared" si="1"/>
        <v>10000</v>
      </c>
      <c r="M85" s="170"/>
      <c r="N85" s="100"/>
    </row>
    <row r="86" spans="2:14" ht="288.75" customHeight="1">
      <c r="B86" s="182">
        <f t="shared" si="5"/>
        <v>74</v>
      </c>
      <c r="C86" s="196" t="s">
        <v>170</v>
      </c>
      <c r="D86" s="187" t="s">
        <v>58</v>
      </c>
      <c r="E86" s="205" t="s">
        <v>7</v>
      </c>
      <c r="F86" s="205" t="s">
        <v>7</v>
      </c>
      <c r="G86" s="187" t="s">
        <v>151</v>
      </c>
      <c r="H86" s="205" t="s">
        <v>59</v>
      </c>
      <c r="I86" s="188" t="e">
        <f t="shared" si="6"/>
        <v>#REF!</v>
      </c>
      <c r="J86" s="188">
        <f>J87</f>
        <v>10000</v>
      </c>
      <c r="K86" s="203">
        <f t="shared" si="6"/>
        <v>0</v>
      </c>
      <c r="L86" s="189">
        <f aca="true" t="shared" si="7" ref="L86:L120">J86+K86</f>
        <v>10000</v>
      </c>
      <c r="M86" s="170"/>
      <c r="N86" s="100"/>
    </row>
    <row r="87" spans="2:14" ht="409.5" customHeight="1">
      <c r="B87" s="182">
        <f t="shared" si="5"/>
        <v>75</v>
      </c>
      <c r="C87" s="192" t="s">
        <v>167</v>
      </c>
      <c r="D87" s="187" t="s">
        <v>58</v>
      </c>
      <c r="E87" s="205" t="s">
        <v>7</v>
      </c>
      <c r="F87" s="205" t="s">
        <v>7</v>
      </c>
      <c r="G87" s="187" t="s">
        <v>153</v>
      </c>
      <c r="H87" s="205" t="s">
        <v>59</v>
      </c>
      <c r="I87" s="188" t="e">
        <f>#REF!+#REF!+I88</f>
        <v>#REF!</v>
      </c>
      <c r="J87" s="188">
        <f>J88</f>
        <v>10000</v>
      </c>
      <c r="K87" s="203"/>
      <c r="L87" s="189">
        <f t="shared" si="7"/>
        <v>10000</v>
      </c>
      <c r="M87" s="170"/>
      <c r="N87" s="100"/>
    </row>
    <row r="88" spans="2:14" ht="247.5" customHeight="1">
      <c r="B88" s="182">
        <f t="shared" si="5"/>
        <v>76</v>
      </c>
      <c r="C88" s="206" t="s">
        <v>1</v>
      </c>
      <c r="D88" s="187" t="s">
        <v>58</v>
      </c>
      <c r="E88" s="205" t="s">
        <v>7</v>
      </c>
      <c r="F88" s="205" t="s">
        <v>7</v>
      </c>
      <c r="G88" s="187" t="s">
        <v>153</v>
      </c>
      <c r="H88" s="205" t="s">
        <v>91</v>
      </c>
      <c r="I88" s="188"/>
      <c r="J88" s="188">
        <v>10000</v>
      </c>
      <c r="K88" s="203"/>
      <c r="L88" s="189">
        <f t="shared" si="7"/>
        <v>10000</v>
      </c>
      <c r="M88" s="170"/>
      <c r="N88" s="100"/>
    </row>
    <row r="89" spans="2:14" ht="88.5" customHeight="1">
      <c r="B89" s="182">
        <f t="shared" si="5"/>
        <v>77</v>
      </c>
      <c r="C89" s="183" t="s">
        <v>93</v>
      </c>
      <c r="D89" s="184" t="s">
        <v>58</v>
      </c>
      <c r="E89" s="184" t="s">
        <v>79</v>
      </c>
      <c r="F89" s="184"/>
      <c r="G89" s="184"/>
      <c r="H89" s="184"/>
      <c r="I89" s="185">
        <f>I90</f>
        <v>0</v>
      </c>
      <c r="J89" s="185">
        <f>J90</f>
        <v>483047.42</v>
      </c>
      <c r="K89" s="203">
        <f>K90</f>
        <v>10000</v>
      </c>
      <c r="L89" s="195">
        <f>J89+K89</f>
        <v>493047.42</v>
      </c>
      <c r="M89" s="170"/>
      <c r="N89" s="100"/>
    </row>
    <row r="90" spans="2:14" ht="110.25" customHeight="1">
      <c r="B90" s="182">
        <f t="shared" si="5"/>
        <v>78</v>
      </c>
      <c r="C90" s="186" t="s">
        <v>31</v>
      </c>
      <c r="D90" s="187" t="s">
        <v>58</v>
      </c>
      <c r="E90" s="187" t="s">
        <v>79</v>
      </c>
      <c r="F90" s="187" t="s">
        <v>70</v>
      </c>
      <c r="G90" s="187"/>
      <c r="H90" s="187"/>
      <c r="I90" s="188">
        <f>I91+I98</f>
        <v>0</v>
      </c>
      <c r="J90" s="188">
        <f>J98</f>
        <v>483047.42</v>
      </c>
      <c r="K90" s="203">
        <f>K98</f>
        <v>10000</v>
      </c>
      <c r="L90" s="189">
        <f t="shared" si="7"/>
        <v>493047.42</v>
      </c>
      <c r="M90" s="170"/>
      <c r="N90" s="100"/>
    </row>
    <row r="91" spans="2:14" ht="52.5" customHeight="1" hidden="1">
      <c r="B91" s="182">
        <f t="shared" si="5"/>
        <v>79</v>
      </c>
      <c r="C91" s="196" t="s">
        <v>171</v>
      </c>
      <c r="D91" s="187" t="s">
        <v>58</v>
      </c>
      <c r="E91" s="187" t="s">
        <v>79</v>
      </c>
      <c r="F91" s="187" t="s">
        <v>70</v>
      </c>
      <c r="G91" s="187" t="s">
        <v>194</v>
      </c>
      <c r="H91" s="187"/>
      <c r="I91" s="188">
        <f>I92</f>
        <v>0</v>
      </c>
      <c r="J91" s="188">
        <f>J92</f>
        <v>0</v>
      </c>
      <c r="K91" s="203"/>
      <c r="L91" s="189">
        <f t="shared" si="7"/>
        <v>0</v>
      </c>
      <c r="M91" s="170"/>
      <c r="N91" s="100"/>
    </row>
    <row r="92" spans="2:14" ht="51.75" customHeight="1" hidden="1">
      <c r="B92" s="182">
        <f t="shared" si="5"/>
        <v>80</v>
      </c>
      <c r="C92" s="196" t="s">
        <v>170</v>
      </c>
      <c r="D92" s="187" t="s">
        <v>58</v>
      </c>
      <c r="E92" s="187" t="s">
        <v>79</v>
      </c>
      <c r="F92" s="187" t="s">
        <v>70</v>
      </c>
      <c r="G92" s="187" t="s">
        <v>200</v>
      </c>
      <c r="H92" s="187"/>
      <c r="I92" s="188">
        <f>I93</f>
        <v>0</v>
      </c>
      <c r="J92" s="188">
        <f>J93</f>
        <v>0</v>
      </c>
      <c r="K92" s="203"/>
      <c r="L92" s="189">
        <f t="shared" si="7"/>
        <v>0</v>
      </c>
      <c r="M92" s="170"/>
      <c r="N92" s="100"/>
    </row>
    <row r="93" spans="2:14" ht="121.5" customHeight="1" hidden="1">
      <c r="B93" s="182">
        <f t="shared" si="5"/>
        <v>81</v>
      </c>
      <c r="C93" s="186" t="s">
        <v>169</v>
      </c>
      <c r="D93" s="187" t="s">
        <v>58</v>
      </c>
      <c r="E93" s="187" t="s">
        <v>79</v>
      </c>
      <c r="F93" s="187" t="s">
        <v>70</v>
      </c>
      <c r="G93" s="187" t="s">
        <v>202</v>
      </c>
      <c r="H93" s="187" t="s">
        <v>59</v>
      </c>
      <c r="I93" s="188">
        <f>I94+I95+I96+I97</f>
        <v>0</v>
      </c>
      <c r="J93" s="188">
        <f>J97</f>
        <v>0</v>
      </c>
      <c r="K93" s="203"/>
      <c r="L93" s="189">
        <f t="shared" si="7"/>
        <v>0</v>
      </c>
      <c r="M93" s="170"/>
      <c r="N93" s="100"/>
    </row>
    <row r="94" spans="2:14" ht="63.75" customHeight="1" hidden="1">
      <c r="B94" s="182">
        <f t="shared" si="5"/>
        <v>82</v>
      </c>
      <c r="C94" s="192" t="s">
        <v>173</v>
      </c>
      <c r="D94" s="187" t="s">
        <v>58</v>
      </c>
      <c r="E94" s="187" t="s">
        <v>79</v>
      </c>
      <c r="F94" s="187" t="s">
        <v>70</v>
      </c>
      <c r="G94" s="187" t="s">
        <v>202</v>
      </c>
      <c r="H94" s="187" t="s">
        <v>91</v>
      </c>
      <c r="I94" s="188"/>
      <c r="J94" s="188">
        <v>0</v>
      </c>
      <c r="K94" s="203"/>
      <c r="L94" s="189">
        <f t="shared" si="7"/>
        <v>0</v>
      </c>
      <c r="M94" s="170"/>
      <c r="N94" s="100"/>
    </row>
    <row r="95" spans="2:14" ht="47.25" customHeight="1" hidden="1">
      <c r="B95" s="182">
        <f t="shared" si="5"/>
        <v>83</v>
      </c>
      <c r="C95" s="192" t="s">
        <v>142</v>
      </c>
      <c r="D95" s="187" t="s">
        <v>58</v>
      </c>
      <c r="E95" s="187" t="s">
        <v>79</v>
      </c>
      <c r="F95" s="187" t="s">
        <v>70</v>
      </c>
      <c r="G95" s="187" t="s">
        <v>202</v>
      </c>
      <c r="H95" s="187" t="s">
        <v>174</v>
      </c>
      <c r="I95" s="188"/>
      <c r="J95" s="188">
        <v>0</v>
      </c>
      <c r="K95" s="203"/>
      <c r="L95" s="189">
        <f t="shared" si="7"/>
        <v>0</v>
      </c>
      <c r="M95" s="170"/>
      <c r="N95" s="100"/>
    </row>
    <row r="96" spans="2:14" ht="55.5" customHeight="1" hidden="1">
      <c r="B96" s="182">
        <f t="shared" si="5"/>
        <v>84</v>
      </c>
      <c r="C96" s="192" t="s">
        <v>89</v>
      </c>
      <c r="D96" s="187" t="s">
        <v>58</v>
      </c>
      <c r="E96" s="187" t="s">
        <v>79</v>
      </c>
      <c r="F96" s="187" t="s">
        <v>70</v>
      </c>
      <c r="G96" s="187" t="s">
        <v>202</v>
      </c>
      <c r="H96" s="187" t="s">
        <v>92</v>
      </c>
      <c r="I96" s="188"/>
      <c r="J96" s="188">
        <v>0</v>
      </c>
      <c r="K96" s="203"/>
      <c r="L96" s="189">
        <f t="shared" si="7"/>
        <v>0</v>
      </c>
      <c r="M96" s="170"/>
      <c r="N96" s="100"/>
    </row>
    <row r="97" spans="2:14" ht="36" customHeight="1" hidden="1">
      <c r="B97" s="182">
        <f t="shared" si="5"/>
        <v>85</v>
      </c>
      <c r="C97" s="192" t="s">
        <v>90</v>
      </c>
      <c r="D97" s="187" t="s">
        <v>58</v>
      </c>
      <c r="E97" s="187" t="s">
        <v>79</v>
      </c>
      <c r="F97" s="187" t="s">
        <v>70</v>
      </c>
      <c r="G97" s="187" t="s">
        <v>202</v>
      </c>
      <c r="H97" s="187" t="s">
        <v>9</v>
      </c>
      <c r="I97" s="188"/>
      <c r="J97" s="188">
        <v>0</v>
      </c>
      <c r="K97" s="203"/>
      <c r="L97" s="189">
        <f t="shared" si="7"/>
        <v>0</v>
      </c>
      <c r="M97" s="170"/>
      <c r="N97" s="100"/>
    </row>
    <row r="98" spans="2:14" ht="283.5" customHeight="1">
      <c r="B98" s="182">
        <f t="shared" si="5"/>
        <v>86</v>
      </c>
      <c r="C98" s="196" t="s">
        <v>171</v>
      </c>
      <c r="D98" s="187" t="s">
        <v>58</v>
      </c>
      <c r="E98" s="187" t="s">
        <v>79</v>
      </c>
      <c r="F98" s="187" t="s">
        <v>70</v>
      </c>
      <c r="G98" s="187" t="s">
        <v>150</v>
      </c>
      <c r="H98" s="187"/>
      <c r="I98" s="188">
        <f aca="true" t="shared" si="8" ref="I98:K99">I99</f>
        <v>0</v>
      </c>
      <c r="J98" s="188">
        <f t="shared" si="8"/>
        <v>483047.42</v>
      </c>
      <c r="K98" s="203">
        <f t="shared" si="8"/>
        <v>10000</v>
      </c>
      <c r="L98" s="189">
        <f t="shared" si="7"/>
        <v>493047.42</v>
      </c>
      <c r="M98" s="170"/>
      <c r="N98" s="100"/>
    </row>
    <row r="99" spans="2:14" ht="236.25" customHeight="1">
      <c r="B99" s="182">
        <f t="shared" si="5"/>
        <v>87</v>
      </c>
      <c r="C99" s="196" t="s">
        <v>170</v>
      </c>
      <c r="D99" s="187" t="s">
        <v>58</v>
      </c>
      <c r="E99" s="187" t="s">
        <v>79</v>
      </c>
      <c r="F99" s="187" t="s">
        <v>70</v>
      </c>
      <c r="G99" s="187" t="s">
        <v>151</v>
      </c>
      <c r="H99" s="187"/>
      <c r="I99" s="188">
        <f t="shared" si="8"/>
        <v>0</v>
      </c>
      <c r="J99" s="188">
        <f t="shared" si="8"/>
        <v>483047.42</v>
      </c>
      <c r="K99" s="203">
        <f>K100</f>
        <v>10000</v>
      </c>
      <c r="L99" s="189">
        <f t="shared" si="7"/>
        <v>493047.42</v>
      </c>
      <c r="M99" s="170"/>
      <c r="N99" s="100"/>
    </row>
    <row r="100" spans="2:14" ht="405" customHeight="1">
      <c r="B100" s="182">
        <f t="shared" si="5"/>
        <v>88</v>
      </c>
      <c r="C100" s="186" t="s">
        <v>169</v>
      </c>
      <c r="D100" s="187" t="s">
        <v>58</v>
      </c>
      <c r="E100" s="187" t="s">
        <v>79</v>
      </c>
      <c r="F100" s="187" t="s">
        <v>70</v>
      </c>
      <c r="G100" s="187" t="s">
        <v>154</v>
      </c>
      <c r="H100" s="187" t="s">
        <v>59</v>
      </c>
      <c r="I100" s="188">
        <f>I102+I103+I104+I105</f>
        <v>0</v>
      </c>
      <c r="J100" s="188">
        <f>J101+J102+J103+J104+J105+J106</f>
        <v>483047.42</v>
      </c>
      <c r="K100" s="188">
        <f>K101+K102+K103+K104+K105+K106</f>
        <v>10000</v>
      </c>
      <c r="L100" s="189">
        <f t="shared" si="7"/>
        <v>493047.42</v>
      </c>
      <c r="M100" s="170"/>
      <c r="N100" s="100"/>
    </row>
    <row r="101" spans="2:14" ht="405" customHeight="1">
      <c r="B101" s="182"/>
      <c r="C101" s="192" t="s">
        <v>87</v>
      </c>
      <c r="D101" s="187" t="s">
        <v>58</v>
      </c>
      <c r="E101" s="187" t="s">
        <v>79</v>
      </c>
      <c r="F101" s="187" t="s">
        <v>70</v>
      </c>
      <c r="G101" s="187" t="s">
        <v>154</v>
      </c>
      <c r="H101" s="187" t="s">
        <v>88</v>
      </c>
      <c r="I101" s="188"/>
      <c r="J101" s="188">
        <v>7800</v>
      </c>
      <c r="K101" s="181"/>
      <c r="L101" s="189">
        <f>J101+K101</f>
        <v>7800</v>
      </c>
      <c r="M101" s="170"/>
      <c r="N101" s="100"/>
    </row>
    <row r="102" spans="2:14" ht="214.5" customHeight="1">
      <c r="B102" s="182">
        <f>B100+1</f>
        <v>89</v>
      </c>
      <c r="C102" s="192" t="s">
        <v>173</v>
      </c>
      <c r="D102" s="187" t="s">
        <v>58</v>
      </c>
      <c r="E102" s="187" t="s">
        <v>79</v>
      </c>
      <c r="F102" s="187" t="s">
        <v>70</v>
      </c>
      <c r="G102" s="187" t="s">
        <v>154</v>
      </c>
      <c r="H102" s="187" t="s">
        <v>91</v>
      </c>
      <c r="I102" s="188"/>
      <c r="J102" s="188">
        <v>413997.66</v>
      </c>
      <c r="K102" s="181"/>
      <c r="L102" s="189">
        <f t="shared" si="7"/>
        <v>413997.66</v>
      </c>
      <c r="M102" s="170"/>
      <c r="N102" s="100"/>
    </row>
    <row r="103" spans="2:14" ht="130.5" customHeight="1">
      <c r="B103" s="182">
        <f t="shared" si="5"/>
        <v>90</v>
      </c>
      <c r="C103" s="192" t="s">
        <v>142</v>
      </c>
      <c r="D103" s="187" t="s">
        <v>58</v>
      </c>
      <c r="E103" s="187" t="s">
        <v>79</v>
      </c>
      <c r="F103" s="187" t="s">
        <v>70</v>
      </c>
      <c r="G103" s="187" t="s">
        <v>154</v>
      </c>
      <c r="H103" s="187" t="s">
        <v>174</v>
      </c>
      <c r="I103" s="188"/>
      <c r="J103" s="188">
        <v>10000</v>
      </c>
      <c r="K103" s="181"/>
      <c r="L103" s="189">
        <f t="shared" si="7"/>
        <v>10000</v>
      </c>
      <c r="M103" s="170"/>
      <c r="N103" s="100"/>
    </row>
    <row r="104" spans="2:14" ht="149.25" customHeight="1">
      <c r="B104" s="182">
        <f t="shared" si="5"/>
        <v>91</v>
      </c>
      <c r="C104" s="192" t="s">
        <v>89</v>
      </c>
      <c r="D104" s="187" t="s">
        <v>58</v>
      </c>
      <c r="E104" s="187" t="s">
        <v>79</v>
      </c>
      <c r="F104" s="187" t="s">
        <v>70</v>
      </c>
      <c r="G104" s="187" t="s">
        <v>154</v>
      </c>
      <c r="H104" s="187" t="s">
        <v>92</v>
      </c>
      <c r="I104" s="188"/>
      <c r="J104" s="188">
        <v>28000</v>
      </c>
      <c r="K104" s="181"/>
      <c r="L104" s="189">
        <f t="shared" si="7"/>
        <v>28000</v>
      </c>
      <c r="M104" s="170"/>
      <c r="N104" s="100"/>
    </row>
    <row r="105" spans="2:14" ht="113.25" customHeight="1">
      <c r="B105" s="182">
        <f t="shared" si="5"/>
        <v>92</v>
      </c>
      <c r="C105" s="192" t="s">
        <v>90</v>
      </c>
      <c r="D105" s="187" t="s">
        <v>58</v>
      </c>
      <c r="E105" s="187" t="s">
        <v>79</v>
      </c>
      <c r="F105" s="187" t="s">
        <v>70</v>
      </c>
      <c r="G105" s="187" t="s">
        <v>154</v>
      </c>
      <c r="H105" s="187" t="s">
        <v>9</v>
      </c>
      <c r="I105" s="188"/>
      <c r="J105" s="188">
        <v>12000</v>
      </c>
      <c r="K105" s="181"/>
      <c r="L105" s="189">
        <f t="shared" si="7"/>
        <v>12000</v>
      </c>
      <c r="M105" s="170"/>
      <c r="N105" s="100"/>
    </row>
    <row r="106" spans="2:14" ht="96" customHeight="1">
      <c r="B106" s="182">
        <f t="shared" si="5"/>
        <v>93</v>
      </c>
      <c r="C106" s="192" t="s">
        <v>248</v>
      </c>
      <c r="D106" s="187" t="s">
        <v>58</v>
      </c>
      <c r="E106" s="187" t="s">
        <v>79</v>
      </c>
      <c r="F106" s="187" t="s">
        <v>70</v>
      </c>
      <c r="G106" s="187" t="s">
        <v>154</v>
      </c>
      <c r="H106" s="187" t="s">
        <v>247</v>
      </c>
      <c r="I106" s="188"/>
      <c r="J106" s="188">
        <v>11249.76</v>
      </c>
      <c r="K106" s="181">
        <v>10000</v>
      </c>
      <c r="L106" s="189">
        <f t="shared" si="7"/>
        <v>21249.760000000002</v>
      </c>
      <c r="M106" s="170"/>
      <c r="N106" s="100"/>
    </row>
    <row r="107" spans="2:14" ht="119.25" customHeight="1">
      <c r="B107" s="182">
        <f t="shared" si="5"/>
        <v>94</v>
      </c>
      <c r="C107" s="193" t="s">
        <v>139</v>
      </c>
      <c r="D107" s="184" t="s">
        <v>58</v>
      </c>
      <c r="E107" s="207" t="s">
        <v>82</v>
      </c>
      <c r="F107" s="207"/>
      <c r="G107" s="207"/>
      <c r="H107" s="207"/>
      <c r="I107" s="185">
        <f>I108</f>
        <v>0</v>
      </c>
      <c r="J107" s="185">
        <f>J108</f>
        <v>713740</v>
      </c>
      <c r="K107" s="181">
        <f>K108</f>
        <v>58000</v>
      </c>
      <c r="L107" s="195">
        <f>J107+K107</f>
        <v>771740</v>
      </c>
      <c r="M107" s="170"/>
      <c r="N107" s="100"/>
    </row>
    <row r="108" spans="2:14" ht="182.25" customHeight="1">
      <c r="B108" s="182">
        <f t="shared" si="5"/>
        <v>95</v>
      </c>
      <c r="C108" s="190" t="s">
        <v>49</v>
      </c>
      <c r="D108" s="187" t="s">
        <v>58</v>
      </c>
      <c r="E108" s="187" t="s">
        <v>82</v>
      </c>
      <c r="F108" s="187" t="s">
        <v>77</v>
      </c>
      <c r="G108" s="187"/>
      <c r="H108" s="187"/>
      <c r="I108" s="188">
        <f>I109+I114</f>
        <v>0</v>
      </c>
      <c r="J108" s="188">
        <f>J114</f>
        <v>713740</v>
      </c>
      <c r="K108" s="181">
        <f>K114</f>
        <v>58000</v>
      </c>
      <c r="L108" s="189">
        <f aca="true" t="shared" si="9" ref="L108:L115">J108+K108</f>
        <v>771740</v>
      </c>
      <c r="M108" s="170"/>
      <c r="N108" s="100"/>
    </row>
    <row r="109" spans="2:14" ht="71.25" customHeight="1" hidden="1">
      <c r="B109" s="182">
        <f t="shared" si="5"/>
        <v>96</v>
      </c>
      <c r="C109" s="196" t="s">
        <v>171</v>
      </c>
      <c r="D109" s="187" t="s">
        <v>58</v>
      </c>
      <c r="E109" s="187" t="s">
        <v>82</v>
      </c>
      <c r="F109" s="187" t="s">
        <v>77</v>
      </c>
      <c r="G109" s="187" t="s">
        <v>194</v>
      </c>
      <c r="H109" s="187"/>
      <c r="I109" s="188">
        <f>I110</f>
        <v>0</v>
      </c>
      <c r="J109" s="188">
        <v>0</v>
      </c>
      <c r="K109" s="181"/>
      <c r="L109" s="189">
        <f t="shared" si="9"/>
        <v>0</v>
      </c>
      <c r="M109" s="170"/>
      <c r="N109" s="100"/>
    </row>
    <row r="110" spans="2:14" ht="75.75" customHeight="1" hidden="1">
      <c r="B110" s="182">
        <f t="shared" si="5"/>
        <v>97</v>
      </c>
      <c r="C110" s="196" t="s">
        <v>170</v>
      </c>
      <c r="D110" s="187" t="s">
        <v>58</v>
      </c>
      <c r="E110" s="187" t="s">
        <v>82</v>
      </c>
      <c r="F110" s="187" t="s">
        <v>77</v>
      </c>
      <c r="G110" s="187" t="s">
        <v>200</v>
      </c>
      <c r="H110" s="187" t="s">
        <v>59</v>
      </c>
      <c r="I110" s="188">
        <f>I111</f>
        <v>0</v>
      </c>
      <c r="J110" s="188">
        <v>0</v>
      </c>
      <c r="K110" s="181"/>
      <c r="L110" s="189">
        <f t="shared" si="9"/>
        <v>0</v>
      </c>
      <c r="M110" s="170"/>
      <c r="N110" s="100"/>
    </row>
    <row r="111" spans="2:14" ht="141" customHeight="1" hidden="1">
      <c r="B111" s="182">
        <f t="shared" si="5"/>
        <v>98</v>
      </c>
      <c r="C111" s="186" t="s">
        <v>168</v>
      </c>
      <c r="D111" s="187" t="s">
        <v>58</v>
      </c>
      <c r="E111" s="187" t="s">
        <v>82</v>
      </c>
      <c r="F111" s="187" t="s">
        <v>77</v>
      </c>
      <c r="G111" s="187" t="s">
        <v>201</v>
      </c>
      <c r="H111" s="187" t="s">
        <v>59</v>
      </c>
      <c r="I111" s="188">
        <f>I112+I113</f>
        <v>0</v>
      </c>
      <c r="J111" s="188">
        <v>0</v>
      </c>
      <c r="K111" s="181"/>
      <c r="L111" s="189">
        <f t="shared" si="9"/>
        <v>0</v>
      </c>
      <c r="M111" s="170"/>
      <c r="N111" s="100"/>
    </row>
    <row r="112" spans="2:14" ht="85.5" customHeight="1" hidden="1">
      <c r="B112" s="182">
        <f t="shared" si="5"/>
        <v>99</v>
      </c>
      <c r="C112" s="210" t="s">
        <v>95</v>
      </c>
      <c r="D112" s="187" t="s">
        <v>58</v>
      </c>
      <c r="E112" s="187" t="s">
        <v>82</v>
      </c>
      <c r="F112" s="187" t="s">
        <v>77</v>
      </c>
      <c r="G112" s="187" t="s">
        <v>201</v>
      </c>
      <c r="H112" s="187" t="s">
        <v>85</v>
      </c>
      <c r="I112" s="188"/>
      <c r="J112" s="188">
        <v>0</v>
      </c>
      <c r="K112" s="181"/>
      <c r="L112" s="189">
        <f t="shared" si="9"/>
        <v>0</v>
      </c>
      <c r="M112" s="170"/>
      <c r="N112" s="100"/>
    </row>
    <row r="113" spans="2:14" ht="62.25" customHeight="1" hidden="1">
      <c r="B113" s="182">
        <f t="shared" si="5"/>
        <v>100</v>
      </c>
      <c r="C113" s="206" t="s">
        <v>1</v>
      </c>
      <c r="D113" s="211" t="s">
        <v>58</v>
      </c>
      <c r="E113" s="211" t="s">
        <v>82</v>
      </c>
      <c r="F113" s="211" t="s">
        <v>77</v>
      </c>
      <c r="G113" s="211" t="s">
        <v>201</v>
      </c>
      <c r="H113" s="211" t="s">
        <v>91</v>
      </c>
      <c r="I113" s="212"/>
      <c r="J113" s="188">
        <v>0</v>
      </c>
      <c r="K113" s="181"/>
      <c r="L113" s="189">
        <f t="shared" si="9"/>
        <v>0</v>
      </c>
      <c r="M113" s="170"/>
      <c r="N113" s="100"/>
    </row>
    <row r="114" spans="2:14" ht="255" customHeight="1">
      <c r="B114" s="182">
        <f t="shared" si="5"/>
        <v>101</v>
      </c>
      <c r="C114" s="196" t="s">
        <v>171</v>
      </c>
      <c r="D114" s="187" t="s">
        <v>58</v>
      </c>
      <c r="E114" s="187" t="s">
        <v>82</v>
      </c>
      <c r="F114" s="187" t="s">
        <v>77</v>
      </c>
      <c r="G114" s="187" t="s">
        <v>150</v>
      </c>
      <c r="H114" s="187"/>
      <c r="I114" s="188">
        <f aca="true" t="shared" si="10" ref="I114:K115">I115</f>
        <v>0</v>
      </c>
      <c r="J114" s="188">
        <f t="shared" si="10"/>
        <v>713740</v>
      </c>
      <c r="K114" s="181">
        <f t="shared" si="10"/>
        <v>58000</v>
      </c>
      <c r="L114" s="189">
        <f t="shared" si="9"/>
        <v>771740</v>
      </c>
      <c r="M114" s="170"/>
      <c r="N114" s="100"/>
    </row>
    <row r="115" spans="2:14" ht="233.25" customHeight="1">
      <c r="B115" s="182">
        <f t="shared" si="5"/>
        <v>102</v>
      </c>
      <c r="C115" s="196" t="s">
        <v>170</v>
      </c>
      <c r="D115" s="187" t="s">
        <v>58</v>
      </c>
      <c r="E115" s="187" t="s">
        <v>82</v>
      </c>
      <c r="F115" s="187" t="s">
        <v>77</v>
      </c>
      <c r="G115" s="187" t="s">
        <v>151</v>
      </c>
      <c r="H115" s="187"/>
      <c r="I115" s="188">
        <f t="shared" si="10"/>
        <v>0</v>
      </c>
      <c r="J115" s="188">
        <f t="shared" si="10"/>
        <v>713740</v>
      </c>
      <c r="K115" s="181">
        <f t="shared" si="10"/>
        <v>58000</v>
      </c>
      <c r="L115" s="189">
        <f t="shared" si="9"/>
        <v>771740</v>
      </c>
      <c r="M115" s="170"/>
      <c r="N115" s="100"/>
    </row>
    <row r="116" spans="2:14" ht="393.75" customHeight="1">
      <c r="B116" s="182">
        <f t="shared" si="5"/>
        <v>103</v>
      </c>
      <c r="C116" s="186" t="s">
        <v>168</v>
      </c>
      <c r="D116" s="187" t="s">
        <v>58</v>
      </c>
      <c r="E116" s="187" t="s">
        <v>82</v>
      </c>
      <c r="F116" s="187" t="s">
        <v>77</v>
      </c>
      <c r="G116" s="187" t="s">
        <v>152</v>
      </c>
      <c r="H116" s="187" t="s">
        <v>59</v>
      </c>
      <c r="I116" s="188">
        <f>I117+I118</f>
        <v>0</v>
      </c>
      <c r="J116" s="188">
        <f>J117+J118+J119+J120</f>
        <v>713740</v>
      </c>
      <c r="K116" s="181">
        <f>K117++K118+K119+K120</f>
        <v>58000</v>
      </c>
      <c r="L116" s="189">
        <f>J116+K116</f>
        <v>771740</v>
      </c>
      <c r="M116" s="170"/>
      <c r="N116" s="100"/>
    </row>
    <row r="117" spans="2:14" ht="186.75" customHeight="1">
      <c r="B117" s="182">
        <f t="shared" si="5"/>
        <v>104</v>
      </c>
      <c r="C117" s="210" t="s">
        <v>177</v>
      </c>
      <c r="D117" s="187" t="s">
        <v>58</v>
      </c>
      <c r="E117" s="187" t="s">
        <v>82</v>
      </c>
      <c r="F117" s="187" t="s">
        <v>77</v>
      </c>
      <c r="G117" s="187" t="s">
        <v>152</v>
      </c>
      <c r="H117" s="187" t="s">
        <v>85</v>
      </c>
      <c r="I117" s="188"/>
      <c r="J117" s="188">
        <v>444000</v>
      </c>
      <c r="K117" s="181"/>
      <c r="L117" s="189">
        <f t="shared" si="7"/>
        <v>444000</v>
      </c>
      <c r="M117" s="170"/>
      <c r="N117" s="100"/>
    </row>
    <row r="118" spans="2:14" ht="174" customHeight="1">
      <c r="B118" s="182">
        <f t="shared" si="5"/>
        <v>105</v>
      </c>
      <c r="C118" s="210" t="s">
        <v>176</v>
      </c>
      <c r="D118" s="187" t="s">
        <v>58</v>
      </c>
      <c r="E118" s="187" t="s">
        <v>82</v>
      </c>
      <c r="F118" s="187" t="s">
        <v>77</v>
      </c>
      <c r="G118" s="187" t="s">
        <v>152</v>
      </c>
      <c r="H118" s="187" t="s">
        <v>175</v>
      </c>
      <c r="I118" s="188"/>
      <c r="J118" s="188">
        <v>134080</v>
      </c>
      <c r="K118" s="181"/>
      <c r="L118" s="189">
        <f t="shared" si="7"/>
        <v>134080</v>
      </c>
      <c r="M118" s="170"/>
      <c r="N118" s="100"/>
    </row>
    <row r="119" spans="2:14" ht="162" customHeight="1">
      <c r="B119" s="182">
        <f t="shared" si="5"/>
        <v>106</v>
      </c>
      <c r="C119" s="210" t="s">
        <v>177</v>
      </c>
      <c r="D119" s="187" t="s">
        <v>58</v>
      </c>
      <c r="E119" s="187" t="s">
        <v>82</v>
      </c>
      <c r="F119" s="187" t="s">
        <v>77</v>
      </c>
      <c r="G119" s="187" t="s">
        <v>241</v>
      </c>
      <c r="H119" s="187" t="s">
        <v>85</v>
      </c>
      <c r="I119" s="212"/>
      <c r="J119" s="212">
        <v>104200</v>
      </c>
      <c r="K119" s="181"/>
      <c r="L119" s="189">
        <f t="shared" si="7"/>
        <v>104200</v>
      </c>
      <c r="M119" s="170"/>
      <c r="N119" s="100"/>
    </row>
    <row r="120" spans="2:14" ht="171" customHeight="1">
      <c r="B120" s="182">
        <f t="shared" si="5"/>
        <v>107</v>
      </c>
      <c r="C120" s="210" t="s">
        <v>176</v>
      </c>
      <c r="D120" s="187" t="s">
        <v>58</v>
      </c>
      <c r="E120" s="187" t="s">
        <v>82</v>
      </c>
      <c r="F120" s="187" t="s">
        <v>77</v>
      </c>
      <c r="G120" s="187" t="s">
        <v>241</v>
      </c>
      <c r="H120" s="187" t="s">
        <v>175</v>
      </c>
      <c r="I120" s="212"/>
      <c r="J120" s="212">
        <v>31460</v>
      </c>
      <c r="K120" s="181">
        <v>58000</v>
      </c>
      <c r="L120" s="189">
        <f t="shared" si="7"/>
        <v>89460</v>
      </c>
      <c r="M120" s="170"/>
      <c r="N120" s="100"/>
    </row>
    <row r="121" spans="2:14" ht="94.5" customHeight="1">
      <c r="B121" s="240" t="s">
        <v>30</v>
      </c>
      <c r="C121" s="240"/>
      <c r="D121" s="240"/>
      <c r="E121" s="240"/>
      <c r="F121" s="240"/>
      <c r="G121" s="240"/>
      <c r="H121" s="213"/>
      <c r="I121" s="213" t="e">
        <f>I12+I48+I60+#REF!+I78+I89+I107+#REF!</f>
        <v>#REF!</v>
      </c>
      <c r="J121" s="213">
        <f>J12+J48+J60+J72+J78+J89+J107</f>
        <v>2808939.76</v>
      </c>
      <c r="K121" s="213">
        <f>K12+K48+K60+K72+K78+K89+K107</f>
        <v>107463</v>
      </c>
      <c r="L121" s="195">
        <f>J121+K121</f>
        <v>2916402.76</v>
      </c>
      <c r="M121" s="170"/>
      <c r="N121" s="100"/>
    </row>
    <row r="122" spans="2:14" ht="76.5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00"/>
    </row>
    <row r="123" spans="2:12" ht="45.75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1" ht="25.5"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</sheetData>
  <sheetProtection/>
  <mergeCells count="6">
    <mergeCell ref="B8:J8"/>
    <mergeCell ref="H9:J9"/>
    <mergeCell ref="B121:G121"/>
    <mergeCell ref="J2:L2"/>
    <mergeCell ref="H3:M6"/>
    <mergeCell ref="K1:M1"/>
  </mergeCells>
  <printOptions/>
  <pageMargins left="0.7" right="0.7" top="0.75" bottom="0.75" header="0.3" footer="0.3"/>
  <pageSetup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2017-06-08T03:16:41Z</cp:lastPrinted>
  <dcterms:created xsi:type="dcterms:W3CDTF">2007-09-12T09:25:25Z</dcterms:created>
  <dcterms:modified xsi:type="dcterms:W3CDTF">2017-06-08T03:17:40Z</dcterms:modified>
  <cp:category/>
  <cp:version/>
  <cp:contentType/>
  <cp:contentStatus/>
</cp:coreProperties>
</file>