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2120" windowHeight="7812" tabRatio="728" activeTab="3"/>
  </bookViews>
  <sheets>
    <sheet name="1 прил" sheetId="1" r:id="rId1"/>
    <sheet name="5 прил" sheetId="2" r:id="rId2"/>
    <sheet name="7 прил" sheetId="3" r:id="rId3"/>
    <sheet name="9 прил" sheetId="4" r:id="rId4"/>
  </sheets>
  <definedNames>
    <definedName name="_Toc105952697" localSheetId="1">'5 прил'!#REF!</definedName>
    <definedName name="_Toc105952698" localSheetId="1">'5 прил'!#REF!</definedName>
    <definedName name="_xlnm.Print_Area" localSheetId="0">'1 прил'!$A$1:$K$80</definedName>
    <definedName name="_xlnm.Print_Area" localSheetId="1">'5 прил'!$A$1:$K$37</definedName>
    <definedName name="_xlnm.Print_Area" localSheetId="2">'7 прил'!$A$1:$O$80</definedName>
    <definedName name="_xlnm.Print_Area" localSheetId="3">'9 прил'!$A$1:$M$100</definedName>
    <definedName name="п" localSheetId="1">#REF!</definedName>
    <definedName name="п" localSheetId="2">#REF!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<sst xmlns="http://schemas.openxmlformats.org/spreadsheetml/2006/main" count="963" uniqueCount="337">
  <si>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</si>
  <si>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</si>
  <si>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</si>
  <si>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</si>
  <si>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</si>
  <si>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</si>
  <si>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</si>
  <si>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</si>
  <si>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</si>
  <si>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</si>
  <si>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</si>
  <si>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</si>
  <si>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</si>
  <si>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</si>
  <si>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</si>
  <si>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</si>
  <si>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</si>
  <si>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</si>
  <si>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</si>
  <si>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</si>
  <si>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</si>
  <si>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</si>
  <si>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</si>
  <si>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</si>
  <si>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</si>
  <si>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</si>
  <si>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</si>
  <si>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</si>
  <si>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</si>
  <si>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</si>
  <si>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</si>
  <si>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</si>
  <si>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</si>
  <si>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</si>
  <si>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</si>
  <si>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</si>
  <si>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</si>
  <si>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</si>
  <si>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</si>
  <si>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</si>
  <si>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</si>
  <si>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</si>
  <si>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</si>
  <si>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</si>
  <si>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</si>
  <si>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</si>
  <si>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</si>
  <si>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</si>
  <si>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</si>
  <si>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</si>
  <si>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</si>
  <si>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</si>
  <si>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</si>
  <si>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</si>
  <si>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</si>
  <si>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</si>
  <si>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</si>
  <si>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</si>
  <si>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</si>
  <si>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</si>
  <si>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</si>
  <si>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</si>
  <si>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</si>
  <si>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</si>
  <si>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</si>
  <si>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</si>
  <si>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</si>
  <si>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</si>
  <si>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</si>
  <si>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</si>
  <si>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</si>
  <si>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</si>
  <si>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</si>
  <si>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</si>
  <si>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</si>
  <si>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</si>
  <si>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</si>
  <si>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</si>
  <si>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</si>
  <si>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</si>
  <si>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</si>
  <si>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</si>
  <si>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</si>
  <si>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</si>
  <si>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</si>
  <si>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</si>
  <si>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</si>
  <si>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</si>
  <si>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</si>
  <si>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</si>
  <si>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</si>
  <si>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</si>
  <si>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</si>
  <si>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</si>
  <si>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</si>
  <si>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</si>
  <si>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</si>
  <si>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</si>
  <si>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</si>
  <si>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</si>
  <si>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</si>
  <si>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</si>
  <si>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</si>
  <si>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</si>
  <si>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</si>
  <si>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</si>
  <si>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</si>
  <si>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</si>
  <si>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</si>
  <si>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</si>
  <si>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</si>
  <si>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</si>
  <si>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</si>
  <si>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</si>
  <si>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</si>
  <si>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</si>
  <si>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</si>
  <si>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</si>
  <si>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</si>
  <si>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</si>
  <si>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</si>
  <si>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</si>
  <si>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</si>
  <si>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</si>
  <si>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</si>
  <si>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</si>
  <si>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</si>
  <si>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</si>
  <si>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</si>
  <si>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</si>
  <si>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</si>
  <si>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</si>
  <si>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</si>
  <si>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</si>
  <si>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</si>
  <si>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</si>
  <si>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</si>
  <si>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</si>
  <si>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</si>
  <si>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</si>
  <si>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</si>
  <si>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</si>
  <si>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</si>
  <si>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</si>
  <si>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</si>
  <si>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</si>
  <si>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</si>
  <si>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</si>
  <si>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</si>
  <si>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</si>
  <si>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</si>
  <si>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</si>
  <si>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</si>
  <si>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</si>
  <si>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</si>
  <si>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</si>
  <si>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</si>
  <si>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</si>
  <si>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</si>
  <si>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</si>
  <si>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</si>
  <si>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</si>
  <si>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</si>
  <si>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</si>
  <si>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</si>
  <si>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</si>
  <si>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</si>
  <si>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</si>
  <si>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</si>
  <si>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</si>
  <si>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</si>
  <si>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</si>
  <si>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</si>
  <si>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</si>
  <si>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</si>
  <si>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</si>
  <si>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1 06 06033 10 0000 110</t>
  </si>
  <si>
    <t>990А018000</t>
  </si>
  <si>
    <t>101 00000 00 0000 000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</si>
  <si>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</si>
  <si>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</si>
  <si>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</si>
  <si>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</si>
  <si>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</si>
  <si>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</si>
  <si>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</si>
  <si>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</si>
  <si>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</si>
  <si>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</si>
  <si>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</si>
  <si>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</si>
  <si>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</si>
  <si>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</si>
  <si>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</si>
  <si>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</si>
  <si>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</si>
  <si>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</si>
  <si>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</si>
  <si>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</si>
  <si>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для  компенсации дополнительных расходов, возникших в результате решений, принятых органами власти другого уровня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</si>
  <si>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</si>
  <si>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</si>
  <si>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</si>
  <si>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</si>
  <si>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ЖИЛИЩНО-КОММУНАЛЬНОЕ ХОЗЯЙСТВО</t>
  </si>
  <si>
    <t>ОБЩЕГОСУДАРСТВЕННЫЕ ВОПРОСЫ</t>
  </si>
  <si>
    <t>ОБРАЗОВАНИЕ</t>
  </si>
  <si>
    <t>КУЛЬТУРА, КИНЕМАТОГРАФИЯ</t>
  </si>
  <si>
    <t xml:space="preserve">ФИЗИЧЕСКАЯ КУЛЬТУРА И СПОРТ </t>
  </si>
  <si>
    <t>Муниципальная программа "Комплексное развитие территории Хабаровского сельского поселения"</t>
  </si>
  <si>
    <t>АВЦП" Обеспечение деятельности Администрации МО Хабаровское сельское поселение"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</si>
  <si>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</si>
  <si>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</si>
  <si>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</si>
  <si>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</si>
  <si>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</si>
  <si>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</si>
  <si>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2 02 10000 00 0000 150</t>
  </si>
  <si>
    <t xml:space="preserve">Иные межбюджетные трансферты 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</si>
  <si>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</si>
  <si>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</si>
  <si>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Фонд оплаты труда государственных (муниципальных) органов</t>
  </si>
  <si>
    <t>" Обеспечение деятельности Администрации МО Хабаровское сельское поселение"</t>
  </si>
  <si>
    <t>010А100000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</si>
  <si>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</si>
  <si>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2 02 40000 00 0000 150</t>
  </si>
  <si>
    <t>202 45160 10 0000 150</t>
  </si>
  <si>
    <t>111 00000 00 0000 000</t>
  </si>
  <si>
    <t>111 05025 10 0000 120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</si>
  <si>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СП"</t>
  </si>
  <si>
    <t>2 02 35118 10 0000 150</t>
  </si>
  <si>
    <t>"Обеспечение деятельности Администрации МО Хабаровское сельское поселение"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</si>
  <si>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</si>
  <si>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 xml:space="preserve">Молодежная политика </t>
  </si>
  <si>
    <t>Фонд оплаты труда учреждений</t>
  </si>
  <si>
    <t>Взносы по обязательному социальному страхованию на выплаты по оплате труда и иные выплаты работникам учреждений</t>
  </si>
  <si>
    <t>2 02 30000 00 0000 150</t>
  </si>
  <si>
    <t>Субвенции бюджетам бюджетной системы Российской Федерации</t>
  </si>
  <si>
    <t>НАЛОГИ НА ПРИБЫЛЬ. ДОХОДЫ</t>
  </si>
  <si>
    <t xml:space="preserve">Резервные фонды </t>
  </si>
  <si>
    <t xml:space="preserve"> </t>
  </si>
  <si>
    <t>Национальная оборона</t>
  </si>
  <si>
    <t>Дотации бюджетам бюджетной системы Российской Федерации и муниципальных образований</t>
  </si>
  <si>
    <t>202 16001 10 0000 150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</si>
  <si>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</si>
  <si>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202 20000 00 0000 150</t>
  </si>
  <si>
    <t xml:space="preserve"> Субсидии бюджетам бюджетной системы Российской Федерации (межбюджетные субсидии)</t>
  </si>
  <si>
    <t>2 02 29999 10 0000 150</t>
  </si>
  <si>
    <t>(2938)</t>
  </si>
  <si>
    <t>20 45160 10 0000 150</t>
  </si>
  <si>
    <t>НЕНАЛОГОВЫЕ ДОХОДЫ</t>
  </si>
  <si>
    <t>Приложение 9</t>
  </si>
  <si>
    <t>Повышение уровня благоустройства в рамках подпрограммы "Устойчивое развитие систем жизнеобеспечения"</t>
  </si>
  <si>
    <t>Прочая закупка товаров, работ и услуг для обеспечения учреждений</t>
  </si>
  <si>
    <t xml:space="preserve">Развитие культуры   в рамках подпрограммы "Развитие социально-культурной сферы" </t>
  </si>
  <si>
    <t xml:space="preserve">Развитие физической культуры и спорта в рамках подпрограммы "Развитие социально-культурной сферы" </t>
  </si>
  <si>
    <t>Резервные средства органов местного самоуправления</t>
  </si>
  <si>
    <t>Прочие субсидии бюджетам сельских поселений</t>
  </si>
  <si>
    <t>НАЛОГОВЫЕ и НЕНАЛОГОВЫЕ ДОХОДЫ</t>
  </si>
  <si>
    <t>Сумма  с учетом изменений на 2022 год тыс.рублей</t>
  </si>
  <si>
    <t>Распределение    
бюджета муниципального образования Хабаровское сельское поселение по разделам и подразделам функциональной классификации расходов на 2022 год</t>
  </si>
  <si>
    <t>Сумма с учетом изменений на 2022 год, тыс.рублей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</si>
  <si>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Хабаровское сельское поселение на 2022 год</t>
  </si>
  <si>
    <t>Ведомственная структура расходов бюджета муниципального образования Хабаровское сельское поселение на 2022 год</t>
  </si>
  <si>
    <t>Сумма  с учетом  изменений на  2022 год                      тыс.рублей</t>
  </si>
  <si>
    <t>2022</t>
  </si>
  <si>
    <t>Закупка энергетических ресурсов</t>
  </si>
  <si>
    <t>247</t>
  </si>
  <si>
    <t>Закпка энергетических ресурсов</t>
  </si>
  <si>
    <t>Сумма с учетом изменений на 2022 год тыс.руб.</t>
  </si>
  <si>
    <t>Приложение 7</t>
  </si>
  <si>
    <t>Приложение 1</t>
  </si>
  <si>
    <t>202 30024 10 0000 150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</si>
  <si>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решений,принятых органами власти другого уровня</t>
  </si>
  <si>
    <t>Субсидия на оплату труда работникам бюджетной сферы</t>
  </si>
  <si>
    <t>010А1S8500</t>
  </si>
  <si>
    <t>01302S8500</t>
  </si>
  <si>
    <t>120</t>
  </si>
  <si>
    <t>01301S8500</t>
  </si>
  <si>
    <t xml:space="preserve">Развитие молодежной политики в рамках подпрограммы "Развитие социально-культурной сферы" </t>
  </si>
  <si>
    <t xml:space="preserve"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</si>
  <si>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</si>
  <si>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2022г</t>
  </si>
  <si>
    <t>56770</t>
  </si>
  <si>
    <t>187970</t>
  </si>
  <si>
    <t>5000</t>
  </si>
  <si>
    <t>1180</t>
  </si>
  <si>
    <t>23920</t>
  </si>
  <si>
    <t>79200</t>
  </si>
  <si>
    <t>117430</t>
  </si>
  <si>
    <t>388830</t>
  </si>
  <si>
    <t>010А1S9600</t>
  </si>
  <si>
    <t>240</t>
  </si>
  <si>
    <t>200</t>
  </si>
  <si>
    <t>Прочая закупка товаров,работ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</si>
  <si>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</si>
  <si>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</si>
  <si>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09</t>
  </si>
  <si>
    <t xml:space="preserve"> 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</t>
  </si>
  <si>
    <t>01201200Д0</t>
  </si>
  <si>
    <t xml:space="preserve">Дорожное хозяйство (дорожные фонды)" </t>
  </si>
  <si>
    <t>Муниципальная программа "Комплексное развитие территории Хабаровского сельского поселения "</t>
  </si>
  <si>
    <t>01000000000</t>
  </si>
  <si>
    <t>0110400000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</si>
  <si>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СП"</t>
  </si>
  <si>
    <t>Дорожное хозяйство (дорожные фонды)</t>
  </si>
  <si>
    <t>0409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</si>
  <si>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</si>
  <si>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</si>
  <si>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13</t>
  </si>
  <si>
    <t>Организация мероприятий по осуществлению государственных полномочий в области законодательства об административных правонарушениях</t>
  </si>
  <si>
    <t>Прочая закупка товаров, работ и услуг</t>
  </si>
  <si>
    <t>010А145300</t>
  </si>
  <si>
    <t>Другие общегосударственные вопросы</t>
  </si>
  <si>
    <t>0113</t>
  </si>
  <si>
    <t>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</t>
  </si>
  <si>
    <t>1000</t>
  </si>
  <si>
    <t>1092590</t>
  </si>
  <si>
    <t>26800</t>
  </si>
  <si>
    <t>42195,32</t>
  </si>
  <si>
    <t>139719,60</t>
  </si>
  <si>
    <t>256800</t>
  </si>
  <si>
    <t>205377</t>
  </si>
  <si>
    <t>680060</t>
  </si>
  <si>
    <t>223185,00</t>
  </si>
  <si>
    <t>67402,00</t>
  </si>
  <si>
    <t xml:space="preserve">Иные межбюджетные трансферты,передаваемые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уровня:Освещение улиц   </t>
  </si>
  <si>
    <t>202 49999 10 0000 150</t>
  </si>
  <si>
    <t>Прогнозируемый объем поступлений доходов  в бюджет муниципального образования Хабаровское сельское поселение на 2022 год</t>
  </si>
  <si>
    <t>2 19 05000 10 0000 150</t>
  </si>
  <si>
    <t>Возврат остатков субвенций,субсидий и иных межбюджетных трансфертов,имеющих целевое назначение, прошлых лет из бюджетов поселений</t>
  </si>
  <si>
    <t>-76</t>
  </si>
  <si>
    <t xml:space="preserve">ИТОГО </t>
  </si>
  <si>
    <t>к решению сессии Совета депутатов №25/1  от 06.06. 2022г "О внесении изменений и дополнений в бюджет МО Хабаровское сельское поселение на 2023-2024 годов"</t>
  </si>
  <si>
    <t xml:space="preserve">Приложение  5
к решению  сессии Совета депутатов №25/1  от 06.06.2022 г «О  внесений изменений и дополнений в бюджет МО  Хабаровское сельское поселение на 2022 год и на плановый период 2023 - 2024 годов"
</t>
  </si>
  <si>
    <t>к решению сессии Совета депутатов  №25/1 от 06.06.2022г "О внесении изменений и дополнений в бюджет МО  Хабаровское СП на 2022 год и на плановый период 2023 -2024 годов"</t>
  </si>
  <si>
    <t>к решению сессии Совета депутатов №25/1 от 06.06.2022 г "О внесении изменений и дополнений в бюджет МО Хабаровское сельское поселение на 2022 год и на плановый период 2023-2024 годов"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</si>
</sst>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#,##0.00\ &quot;₽&quot;"/>
    <numFmt numFmtId="185" formatCode="_-* #,##0.000\ &quot;₽&quot;_-;\-* #,##0.000\ &quot;₽&quot;_-;_-* &quot;-&quot;???\ &quot;₽&quot;_-;_-@_-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sz val="48"/>
      <name val="Times New Roman"/>
      <family val="1"/>
    </font>
    <font>
      <sz val="68"/>
      <color indexed="8"/>
      <name val="Times New Roman"/>
      <family val="1"/>
    </font>
    <font>
      <sz val="50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sz val="52"/>
      <name val="Times New Roman"/>
      <family val="1"/>
    </font>
    <font>
      <b/>
      <sz val="68"/>
      <color indexed="8"/>
      <name val="Times New Roman"/>
      <family val="1"/>
    </font>
    <font>
      <b/>
      <sz val="55"/>
      <name val="Times New Roman"/>
      <family val="1"/>
    </font>
    <font>
      <b/>
      <sz val="55"/>
      <color indexed="8"/>
      <name val="Times New Roman"/>
      <family val="1"/>
    </font>
    <font>
      <sz val="55"/>
      <name val="Times New Roman"/>
      <family val="1"/>
    </font>
    <font>
      <sz val="5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1" fillId="0" borderId="0">
      <alignment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31" fillId="33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49" fontId="40" fillId="0" borderId="12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10" xfId="0" applyFont="1" applyBorder="1" applyAlignment="1">
      <alignment wrapText="1"/>
    </xf>
    <xf numFmtId="18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 wrapText="1"/>
    </xf>
    <xf numFmtId="0" fontId="40" fillId="0" borderId="10" xfId="54" applyFont="1" applyFill="1" applyBorder="1" applyAlignment="1">
      <alignment horizontal="justify"/>
      <protection/>
    </xf>
    <xf numFmtId="0" fontId="39" fillId="0" borderId="10" xfId="0" applyFont="1" applyFill="1" applyBorder="1" applyAlignment="1">
      <alignment wrapText="1"/>
    </xf>
    <xf numFmtId="0" fontId="42" fillId="0" borderId="10" xfId="55" applyFont="1" applyFill="1" applyBorder="1" applyAlignment="1">
      <alignment horizontal="left" wrapText="1"/>
      <protection/>
    </xf>
    <xf numFmtId="0" fontId="42" fillId="0" borderId="13" xfId="55" applyFont="1" applyFill="1" applyBorder="1" applyAlignment="1">
      <alignment horizontal="left" wrapText="1"/>
      <protection/>
    </xf>
    <xf numFmtId="0" fontId="40" fillId="0" borderId="14" xfId="0" applyNumberFormat="1" applyFont="1" applyFill="1" applyBorder="1" applyAlignment="1" applyProtection="1">
      <alignment wrapText="1"/>
      <protection/>
    </xf>
    <xf numFmtId="49" fontId="39" fillId="0" borderId="10" xfId="0" applyNumberFormat="1" applyFont="1" applyFill="1" applyBorder="1" applyAlignment="1">
      <alignment wrapText="1"/>
    </xf>
    <xf numFmtId="0" fontId="40" fillId="0" borderId="10" xfId="54" applyFont="1" applyFill="1" applyBorder="1" applyAlignment="1">
      <alignment horizontal="justify" wrapText="1"/>
      <protection/>
    </xf>
    <xf numFmtId="2" fontId="40" fillId="0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/>
    </xf>
    <xf numFmtId="49" fontId="46" fillId="34" borderId="10" xfId="0" applyNumberFormat="1" applyFont="1" applyFill="1" applyBorder="1" applyAlignment="1">
      <alignment horizontal="center" wrapText="1"/>
    </xf>
    <xf numFmtId="2" fontId="46" fillId="34" borderId="10" xfId="0" applyNumberFormat="1" applyFont="1" applyFill="1" applyBorder="1" applyAlignment="1">
      <alignment horizontal="center" wrapText="1"/>
    </xf>
    <xf numFmtId="2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 wrapText="1"/>
    </xf>
    <xf numFmtId="2" fontId="44" fillId="34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wrapText="1"/>
    </xf>
    <xf numFmtId="2" fontId="44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/>
    </xf>
    <xf numFmtId="174" fontId="45" fillId="0" borderId="0" xfId="0" applyNumberFormat="1" applyFont="1" applyBorder="1" applyAlignment="1">
      <alignment horizontal="center" vertical="top"/>
    </xf>
    <xf numFmtId="0" fontId="44" fillId="0" borderId="0" xfId="0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49" fontId="31" fillId="0" borderId="10" xfId="33" applyNumberFormat="1" applyFont="1" applyFill="1" applyBorder="1" applyAlignment="1">
      <alignment horizontal="justify" vertical="center" wrapText="1"/>
      <protection/>
    </xf>
    <xf numFmtId="0" fontId="21" fillId="0" borderId="1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52" fillId="0" borderId="10" xfId="55" applyFont="1" applyFill="1" applyBorder="1" applyAlignment="1">
      <alignment horizontal="left" wrapText="1"/>
      <protection/>
    </xf>
    <xf numFmtId="49" fontId="51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0" fontId="52" fillId="0" borderId="13" xfId="55" applyFont="1" applyFill="1" applyBorder="1" applyAlignment="1">
      <alignment horizontal="left" wrapText="1"/>
      <protection/>
    </xf>
    <xf numFmtId="49" fontId="51" fillId="0" borderId="12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 wrapText="1"/>
    </xf>
    <xf numFmtId="0" fontId="50" fillId="0" borderId="10" xfId="55" applyFont="1" applyFill="1" applyBorder="1" applyAlignment="1">
      <alignment horizontal="left" wrapText="1"/>
      <protection/>
    </xf>
    <xf numFmtId="2" fontId="49" fillId="0" borderId="10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center"/>
    </xf>
    <xf numFmtId="0" fontId="51" fillId="0" borderId="10" xfId="54" applyFont="1" applyFill="1" applyBorder="1" applyAlignment="1">
      <alignment horizontal="justify"/>
      <protection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/>
    </xf>
    <xf numFmtId="0" fontId="51" fillId="0" borderId="10" xfId="54" applyFont="1" applyFill="1" applyBorder="1" applyAlignment="1">
      <alignment horizontal="justify" wrapText="1"/>
      <protection/>
    </xf>
    <xf numFmtId="49" fontId="49" fillId="0" borderId="10" xfId="0" applyNumberFormat="1" applyFont="1" applyFill="1" applyBorder="1" applyAlignment="1">
      <alignment wrapText="1"/>
    </xf>
    <xf numFmtId="49" fontId="49" fillId="0" borderId="11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wrapText="1"/>
    </xf>
    <xf numFmtId="49" fontId="51" fillId="0" borderId="11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 wrapText="1"/>
    </xf>
    <xf numFmtId="2" fontId="51" fillId="35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0" fontId="49" fillId="0" borderId="15" xfId="0" applyNumberFormat="1" applyFont="1" applyFill="1" applyBorder="1" applyAlignment="1" applyProtection="1">
      <alignment wrapText="1"/>
      <protection/>
    </xf>
    <xf numFmtId="0" fontId="39" fillId="0" borderId="11" xfId="0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49" fontId="51" fillId="0" borderId="10" xfId="0" applyNumberFormat="1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justify"/>
    </xf>
    <xf numFmtId="0" fontId="52" fillId="0" borderId="16" xfId="55" applyFont="1" applyFill="1" applyBorder="1" applyAlignment="1">
      <alignment horizontal="left" wrapText="1"/>
      <protection/>
    </xf>
    <xf numFmtId="0" fontId="51" fillId="0" borderId="12" xfId="0" applyFont="1" applyFill="1" applyBorder="1" applyAlignment="1">
      <alignment wrapText="1"/>
    </xf>
    <xf numFmtId="0" fontId="20" fillId="0" borderId="17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2" fontId="40" fillId="0" borderId="11" xfId="0" applyNumberFormat="1" applyFont="1" applyFill="1" applyBorder="1" applyAlignment="1">
      <alignment horizontal="center"/>
    </xf>
    <xf numFmtId="0" fontId="40" fillId="0" borderId="10" xfId="54" applyFont="1" applyBorder="1" applyAlignment="1">
      <alignment horizontal="justify"/>
      <protection/>
    </xf>
    <xf numFmtId="49" fontId="40" fillId="0" borderId="10" xfId="0" applyNumberFormat="1" applyFont="1" applyBorder="1" applyAlignment="1">
      <alignment horizontal="center" wrapText="1"/>
    </xf>
    <xf numFmtId="49" fontId="40" fillId="0" borderId="12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2" fontId="40" fillId="0" borderId="11" xfId="0" applyNumberFormat="1" applyFont="1" applyFill="1" applyBorder="1" applyAlignment="1">
      <alignment horizontal="center" wrapText="1"/>
    </xf>
    <xf numFmtId="182" fontId="40" fillId="0" borderId="11" xfId="0" applyNumberFormat="1" applyFont="1" applyFill="1" applyBorder="1" applyAlignment="1">
      <alignment horizontal="center"/>
    </xf>
    <xf numFmtId="182" fontId="39" fillId="0" borderId="10" xfId="0" applyNumberFormat="1" applyFont="1" applyFill="1" applyBorder="1" applyAlignment="1">
      <alignment horizontal="center" wrapText="1"/>
    </xf>
    <xf numFmtId="49" fontId="20" fillId="0" borderId="18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51" fillId="0" borderId="10" xfId="54" applyFont="1" applyBorder="1" applyAlignment="1">
      <alignment horizontal="justify"/>
      <protection/>
    </xf>
    <xf numFmtId="0" fontId="51" fillId="0" borderId="10" xfId="0" applyFont="1" applyBorder="1" applyAlignment="1">
      <alignment wrapText="1"/>
    </xf>
    <xf numFmtId="182" fontId="49" fillId="0" borderId="10" xfId="0" applyNumberFormat="1" applyFont="1" applyFill="1" applyBorder="1" applyAlignment="1">
      <alignment horizontal="center" wrapText="1"/>
    </xf>
    <xf numFmtId="182" fontId="51" fillId="35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0" fontId="42" fillId="0" borderId="10" xfId="55" applyFont="1" applyBorder="1" applyAlignment="1">
      <alignment horizontal="left" wrapText="1"/>
      <protection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49" fontId="39" fillId="0" borderId="10" xfId="0" applyNumberFormat="1" applyFont="1" applyBorder="1" applyAlignment="1">
      <alignment horizontal="center" wrapText="1"/>
    </xf>
    <xf numFmtId="0" fontId="90" fillId="0" borderId="0" xfId="0" applyFont="1" applyAlignment="1">
      <alignment/>
    </xf>
    <xf numFmtId="0" fontId="40" fillId="36" borderId="10" xfId="33" applyFont="1" applyFill="1" applyBorder="1" applyAlignment="1">
      <alignment horizontal="left" vertical="center" wrapText="1" shrinkToFit="1"/>
      <protection/>
    </xf>
    <xf numFmtId="0" fontId="46" fillId="0" borderId="10" xfId="0" applyFont="1" applyBorder="1" applyAlignment="1">
      <alignment horizontal="left" wrapText="1"/>
    </xf>
    <xf numFmtId="0" fontId="44" fillId="36" borderId="10" xfId="33" applyFont="1" applyFill="1" applyBorder="1" applyAlignment="1">
      <alignment horizontal="left" wrapText="1" shrinkToFit="1"/>
      <protection/>
    </xf>
    <xf numFmtId="0" fontId="44" fillId="0" borderId="10" xfId="0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right" vertical="center" wrapText="1"/>
    </xf>
    <xf numFmtId="0" fontId="29" fillId="0" borderId="19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9" fillId="0" borderId="13" xfId="0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49" fontId="22" fillId="0" borderId="0" xfId="0" applyNumberFormat="1" applyFont="1" applyAlignment="1">
      <alignment horizontal="right" wrapText="1"/>
    </xf>
    <xf numFmtId="49" fontId="22" fillId="0" borderId="0" xfId="0" applyNumberFormat="1" applyFont="1" applyAlignment="1">
      <alignment wrapText="1"/>
    </xf>
    <xf numFmtId="0" fontId="49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right"/>
    </xf>
    <xf numFmtId="49" fontId="27" fillId="0" borderId="0" xfId="0" applyNumberFormat="1" applyFont="1" applyAlignment="1">
      <alignment horizontal="right" wrapText="1"/>
    </xf>
    <xf numFmtId="0" fontId="43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8" fillId="0" borderId="0" xfId="0" applyFont="1" applyFill="1" applyBorder="1" applyAlignment="1">
      <alignment horizontal="right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75"/>
  <sheetViews>
    <sheetView view="pageBreakPreview" zoomScale="28" zoomScaleSheetLayoutView="28" zoomScalePageLayoutView="0" workbookViewId="0" topLeftCell="A1">
      <selection activeCell="D5" sqref="D5"/>
    </sheetView>
  </sheetViews>
  <sheetFormatPr defaultColWidth="9.00390625" defaultRowHeight="12.75"/>
  <cols>
    <col min="1" max="1" width="28.50390625" style="0" customWidth="1"/>
    <col min="2" max="2" width="28.875" style="0" customWidth="1"/>
    <col min="3" max="3" width="91.375" style="4" customWidth="1"/>
    <col min="4" max="4" width="181.50390625" style="7" customWidth="1"/>
    <col min="5" max="5" width="71.875" style="7" customWidth="1"/>
    <col min="6" max="6" width="59.375" style="7" customWidth="1"/>
    <col min="7" max="7" width="60.875" style="4" customWidth="1"/>
  </cols>
  <sheetData>
    <row r="1" spans="7:9" ht="36" customHeight="1">
      <c r="G1" s="271"/>
      <c r="H1" s="269"/>
      <c r="I1" s="269"/>
    </row>
    <row r="2" spans="2:10" ht="40.5" customHeight="1">
      <c r="B2" s="55"/>
      <c r="C2" s="62"/>
      <c r="D2" s="63"/>
      <c r="E2" s="63"/>
      <c r="F2" s="63"/>
      <c r="G2" s="269" t="s">
        <v>271</v>
      </c>
      <c r="H2" s="270"/>
      <c r="I2" s="270"/>
      <c r="J2" s="55"/>
    </row>
    <row r="3" spans="2:10" s="1" customFormat="1" ht="162.75" customHeight="1">
      <c r="B3" s="55"/>
      <c r="C3" s="64"/>
      <c r="D3" s="63"/>
      <c r="E3" s="63"/>
      <c r="F3" s="267" t="s">
        <v>333</v>
      </c>
      <c r="G3" s="268"/>
      <c r="H3" s="268"/>
      <c r="I3" s="268"/>
      <c r="J3" s="268"/>
    </row>
    <row r="4" spans="2:10" s="14" customFormat="1" ht="104.25" customHeight="1">
      <c r="B4" s="265" t="s">
        <v>328</v>
      </c>
      <c r="C4" s="266"/>
      <c r="D4" s="266"/>
      <c r="E4" s="266"/>
      <c r="F4" s="266"/>
      <c r="G4" s="266"/>
      <c r="H4" s="53"/>
      <c r="I4" s="53"/>
      <c r="J4" s="53"/>
    </row>
    <row r="5" spans="2:10" s="14" customFormat="1" ht="228">
      <c r="B5" s="65" t="s">
        <v>11</v>
      </c>
      <c r="C5" s="65" t="s">
        <v>139</v>
      </c>
      <c r="D5" s="65" t="s">
        <v>10</v>
      </c>
      <c r="E5" s="65">
        <v>2022</v>
      </c>
      <c r="F5" s="65" t="s">
        <v>185</v>
      </c>
      <c r="G5" s="65" t="s">
        <v>259</v>
      </c>
      <c r="H5" s="53"/>
      <c r="I5" s="53"/>
      <c r="J5" s="53"/>
    </row>
    <row r="6" spans="2:10" s="3" customFormat="1" ht="70.5" customHeight="1">
      <c r="B6" s="66">
        <v>1</v>
      </c>
      <c r="C6" s="66">
        <v>2</v>
      </c>
      <c r="D6" s="66">
        <v>3</v>
      </c>
      <c r="E6" s="67"/>
      <c r="F6" s="66">
        <v>4</v>
      </c>
      <c r="G6" s="66">
        <v>5</v>
      </c>
      <c r="H6" s="53"/>
      <c r="I6" s="53"/>
      <c r="J6" s="53"/>
    </row>
    <row r="7" spans="2:10" s="14" customFormat="1" ht="102.75" customHeight="1">
      <c r="B7" s="69" t="s">
        <v>58</v>
      </c>
      <c r="C7" s="70" t="s">
        <v>12</v>
      </c>
      <c r="D7" s="71" t="s">
        <v>258</v>
      </c>
      <c r="E7" s="72">
        <f>E8+E18+E21+E43</f>
        <v>598900</v>
      </c>
      <c r="F7" s="72">
        <f>F8+F18+F21+F43</f>
        <v>0</v>
      </c>
      <c r="G7" s="72">
        <f>E7+F7</f>
        <v>598900</v>
      </c>
      <c r="H7" s="53"/>
      <c r="I7" s="53"/>
      <c r="J7" s="53"/>
    </row>
    <row r="8" spans="2:10" s="14" customFormat="1" ht="101.25" customHeight="1">
      <c r="B8" s="69" t="s">
        <v>58</v>
      </c>
      <c r="C8" s="70" t="s">
        <v>178</v>
      </c>
      <c r="D8" s="67" t="s">
        <v>238</v>
      </c>
      <c r="E8" s="74">
        <f>E9</f>
        <v>8000</v>
      </c>
      <c r="F8" s="74">
        <f>F9</f>
        <v>0</v>
      </c>
      <c r="G8" s="74">
        <f>G9+G18+G21</f>
        <v>352900</v>
      </c>
      <c r="H8" s="53"/>
      <c r="I8" s="53"/>
      <c r="J8" s="53"/>
    </row>
    <row r="9" spans="2:10" s="14" customFormat="1" ht="90" customHeight="1">
      <c r="B9" s="69" t="s">
        <v>58</v>
      </c>
      <c r="C9" s="115" t="s">
        <v>13</v>
      </c>
      <c r="D9" s="71" t="s">
        <v>14</v>
      </c>
      <c r="E9" s="72">
        <f>E10+E11+E12</f>
        <v>8000</v>
      </c>
      <c r="F9" s="72">
        <f>F10+F11+F12</f>
        <v>0</v>
      </c>
      <c r="G9" s="72">
        <f>G10</f>
        <v>8000</v>
      </c>
      <c r="H9" s="53"/>
      <c r="I9" s="53"/>
      <c r="J9" s="53"/>
    </row>
    <row r="10" spans="2:10" s="14" customFormat="1" ht="284.25" customHeight="1">
      <c r="B10" s="66">
        <v>182</v>
      </c>
      <c r="C10" s="68" t="s">
        <v>94</v>
      </c>
      <c r="D10" s="67" t="s">
        <v>201</v>
      </c>
      <c r="E10" s="74">
        <v>8000</v>
      </c>
      <c r="F10" s="74"/>
      <c r="G10" s="74">
        <f>E10+F10</f>
        <v>8000</v>
      </c>
      <c r="H10" s="53"/>
      <c r="I10" s="53"/>
      <c r="J10" s="53"/>
    </row>
    <row r="11" spans="2:10" s="14" customFormat="1" ht="113.25" customHeight="1" hidden="1">
      <c r="B11" s="66">
        <v>182</v>
      </c>
      <c r="C11" s="68" t="s">
        <v>95</v>
      </c>
      <c r="D11" s="76" t="s">
        <v>96</v>
      </c>
      <c r="E11" s="74">
        <v>0</v>
      </c>
      <c r="F11" s="74"/>
      <c r="G11" s="74">
        <f aca="true" t="shared" si="0" ref="G11:G17">E11+F11</f>
        <v>0</v>
      </c>
      <c r="H11" s="53"/>
      <c r="I11" s="53"/>
      <c r="J11" s="53"/>
    </row>
    <row r="12" spans="2:10" s="14" customFormat="1" ht="53.25" customHeight="1" hidden="1">
      <c r="B12" s="66">
        <v>182</v>
      </c>
      <c r="C12" s="68" t="s">
        <v>97</v>
      </c>
      <c r="D12" s="76" t="s">
        <v>98</v>
      </c>
      <c r="E12" s="74">
        <v>0</v>
      </c>
      <c r="F12" s="74"/>
      <c r="G12" s="74">
        <f t="shared" si="0"/>
        <v>0</v>
      </c>
      <c r="H12" s="53"/>
      <c r="I12" s="53"/>
      <c r="J12" s="53"/>
    </row>
    <row r="13" spans="2:10" s="14" customFormat="1" ht="92.25" hidden="1">
      <c r="B13" s="73" t="s">
        <v>59</v>
      </c>
      <c r="C13" s="68" t="s">
        <v>50</v>
      </c>
      <c r="D13" s="67" t="s">
        <v>15</v>
      </c>
      <c r="E13" s="74">
        <f>E17+E16+E15+E14</f>
        <v>0</v>
      </c>
      <c r="F13" s="74">
        <f>F17+F16+F15+F14</f>
        <v>0</v>
      </c>
      <c r="G13" s="74">
        <f t="shared" si="0"/>
        <v>0</v>
      </c>
      <c r="H13" s="53"/>
      <c r="I13" s="53"/>
      <c r="J13" s="53"/>
    </row>
    <row r="14" spans="2:10" s="14" customFormat="1" ht="92.25" hidden="1">
      <c r="B14" s="66">
        <v>100</v>
      </c>
      <c r="C14" s="68" t="s">
        <v>60</v>
      </c>
      <c r="D14" s="77" t="s">
        <v>99</v>
      </c>
      <c r="E14" s="66">
        <v>0</v>
      </c>
      <c r="F14" s="66">
        <v>0</v>
      </c>
      <c r="G14" s="74">
        <f t="shared" si="0"/>
        <v>0</v>
      </c>
      <c r="H14" s="53"/>
      <c r="I14" s="53"/>
      <c r="J14" s="53"/>
    </row>
    <row r="15" spans="2:10" s="14" customFormat="1" ht="184.5" hidden="1">
      <c r="B15" s="66">
        <v>100</v>
      </c>
      <c r="C15" s="68" t="s">
        <v>61</v>
      </c>
      <c r="D15" s="77" t="s">
        <v>100</v>
      </c>
      <c r="E15" s="66">
        <v>0</v>
      </c>
      <c r="F15" s="66">
        <v>0</v>
      </c>
      <c r="G15" s="74">
        <f t="shared" si="0"/>
        <v>0</v>
      </c>
      <c r="H15" s="53"/>
      <c r="I15" s="53"/>
      <c r="J15" s="53"/>
    </row>
    <row r="16" spans="2:10" s="14" customFormat="1" ht="138" hidden="1">
      <c r="B16" s="66">
        <v>100</v>
      </c>
      <c r="C16" s="68" t="s">
        <v>62</v>
      </c>
      <c r="D16" s="77" t="s">
        <v>101</v>
      </c>
      <c r="E16" s="74">
        <v>0</v>
      </c>
      <c r="F16" s="74">
        <v>0</v>
      </c>
      <c r="G16" s="74">
        <f t="shared" si="0"/>
        <v>0</v>
      </c>
      <c r="H16" s="53"/>
      <c r="I16" s="53"/>
      <c r="J16" s="53"/>
    </row>
    <row r="17" spans="2:10" s="14" customFormat="1" ht="138" hidden="1">
      <c r="B17" s="66">
        <v>100</v>
      </c>
      <c r="C17" s="68" t="s">
        <v>63</v>
      </c>
      <c r="D17" s="77" t="s">
        <v>101</v>
      </c>
      <c r="E17" s="74">
        <v>0</v>
      </c>
      <c r="F17" s="66">
        <v>0</v>
      </c>
      <c r="G17" s="74">
        <f t="shared" si="0"/>
        <v>0</v>
      </c>
      <c r="H17" s="53"/>
      <c r="I17" s="53"/>
      <c r="J17" s="53"/>
    </row>
    <row r="18" spans="2:10" s="15" customFormat="1" ht="64.5" customHeight="1">
      <c r="B18" s="69" t="s">
        <v>58</v>
      </c>
      <c r="C18" s="70" t="s">
        <v>16</v>
      </c>
      <c r="D18" s="71" t="s">
        <v>17</v>
      </c>
      <c r="E18" s="72">
        <f aca="true" t="shared" si="1" ref="E18:G19">E19</f>
        <v>10000</v>
      </c>
      <c r="F18" s="72">
        <f t="shared" si="1"/>
        <v>0</v>
      </c>
      <c r="G18" s="72">
        <f t="shared" si="1"/>
        <v>10000</v>
      </c>
      <c r="H18" s="78"/>
      <c r="I18" s="78"/>
      <c r="J18" s="78"/>
    </row>
    <row r="19" spans="2:10" s="14" customFormat="1" ht="57.75" customHeight="1">
      <c r="B19" s="73" t="s">
        <v>64</v>
      </c>
      <c r="C19" s="66" t="s">
        <v>18</v>
      </c>
      <c r="D19" s="67" t="s">
        <v>19</v>
      </c>
      <c r="E19" s="74">
        <f t="shared" si="1"/>
        <v>10000</v>
      </c>
      <c r="F19" s="74">
        <f t="shared" si="1"/>
        <v>0</v>
      </c>
      <c r="G19" s="74">
        <f t="shared" si="1"/>
        <v>10000</v>
      </c>
      <c r="H19" s="53"/>
      <c r="I19" s="53"/>
      <c r="J19" s="53"/>
    </row>
    <row r="20" spans="2:10" s="14" customFormat="1" ht="76.5" customHeight="1">
      <c r="B20" s="66">
        <v>182</v>
      </c>
      <c r="C20" s="66" t="s">
        <v>102</v>
      </c>
      <c r="D20" s="67" t="s">
        <v>19</v>
      </c>
      <c r="E20" s="74">
        <v>10000</v>
      </c>
      <c r="F20" s="74"/>
      <c r="G20" s="74">
        <f>E20+F20</f>
        <v>10000</v>
      </c>
      <c r="H20" s="53"/>
      <c r="I20" s="53"/>
      <c r="J20" s="53"/>
    </row>
    <row r="21" spans="2:10" s="15" customFormat="1" ht="82.5" customHeight="1">
      <c r="B21" s="69" t="s">
        <v>58</v>
      </c>
      <c r="C21" s="70" t="s">
        <v>20</v>
      </c>
      <c r="D21" s="71" t="s">
        <v>21</v>
      </c>
      <c r="E21" s="72">
        <f>E22+E24</f>
        <v>334900</v>
      </c>
      <c r="F21" s="72">
        <f>F22+F24</f>
        <v>0</v>
      </c>
      <c r="G21" s="72">
        <f>E21+F21</f>
        <v>334900</v>
      </c>
      <c r="H21" s="78"/>
      <c r="I21" s="78"/>
      <c r="J21" s="78"/>
    </row>
    <row r="22" spans="2:10" s="15" customFormat="1" ht="93.75" customHeight="1">
      <c r="B22" s="73" t="s">
        <v>64</v>
      </c>
      <c r="C22" s="66" t="s">
        <v>103</v>
      </c>
      <c r="D22" s="67" t="s">
        <v>202</v>
      </c>
      <c r="E22" s="74">
        <f>E23</f>
        <v>85000</v>
      </c>
      <c r="F22" s="74">
        <f>F23</f>
        <v>0</v>
      </c>
      <c r="G22" s="74">
        <f>G23</f>
        <v>85000</v>
      </c>
      <c r="H22" s="78"/>
      <c r="I22" s="78"/>
      <c r="J22" s="78"/>
    </row>
    <row r="23" spans="2:10" s="15" customFormat="1" ht="157.5" customHeight="1">
      <c r="B23" s="66">
        <v>182</v>
      </c>
      <c r="C23" s="66" t="s">
        <v>104</v>
      </c>
      <c r="D23" s="77" t="s">
        <v>105</v>
      </c>
      <c r="E23" s="74">
        <v>85000</v>
      </c>
      <c r="F23" s="74"/>
      <c r="G23" s="74">
        <f>E23+F23</f>
        <v>85000</v>
      </c>
      <c r="H23" s="78"/>
      <c r="I23" s="78"/>
      <c r="J23" s="78"/>
    </row>
    <row r="24" spans="2:10" s="14" customFormat="1" ht="69.75" customHeight="1">
      <c r="B24" s="73" t="s">
        <v>64</v>
      </c>
      <c r="C24" s="66" t="s">
        <v>106</v>
      </c>
      <c r="D24" s="67" t="s">
        <v>203</v>
      </c>
      <c r="E24" s="74">
        <f>E25+E26</f>
        <v>249900</v>
      </c>
      <c r="F24" s="74">
        <f>F25+F26</f>
        <v>0</v>
      </c>
      <c r="G24" s="74">
        <f>G25+G26</f>
        <v>249900</v>
      </c>
      <c r="H24" s="53"/>
      <c r="I24" s="53"/>
      <c r="J24" s="53"/>
    </row>
    <row r="25" spans="2:10" s="14" customFormat="1" ht="102.75" customHeight="1">
      <c r="B25" s="73" t="s">
        <v>64</v>
      </c>
      <c r="C25" s="66" t="s">
        <v>176</v>
      </c>
      <c r="D25" s="76" t="s">
        <v>140</v>
      </c>
      <c r="E25" s="74">
        <v>91000</v>
      </c>
      <c r="F25" s="74"/>
      <c r="G25" s="74">
        <f>E25+F25</f>
        <v>91000</v>
      </c>
      <c r="H25" s="53"/>
      <c r="I25" s="53"/>
      <c r="J25" s="53"/>
    </row>
    <row r="26" spans="2:10" s="14" customFormat="1" ht="136.5" customHeight="1">
      <c r="B26" s="73" t="s">
        <v>64</v>
      </c>
      <c r="C26" s="66" t="s">
        <v>137</v>
      </c>
      <c r="D26" s="77" t="s">
        <v>138</v>
      </c>
      <c r="E26" s="74">
        <v>158900</v>
      </c>
      <c r="F26" s="74"/>
      <c r="G26" s="74">
        <f>E26+F26</f>
        <v>158900</v>
      </c>
      <c r="H26" s="53"/>
      <c r="I26" s="53"/>
      <c r="J26" s="53"/>
    </row>
    <row r="27" spans="2:10" s="14" customFormat="1" ht="16.5" customHeight="1" hidden="1">
      <c r="B27" s="73"/>
      <c r="C27" s="66"/>
      <c r="D27" s="67" t="s">
        <v>22</v>
      </c>
      <c r="E27" s="74">
        <v>0</v>
      </c>
      <c r="F27" s="74">
        <f>F28+F34+F38</f>
        <v>0</v>
      </c>
      <c r="G27" s="74">
        <f>G28+G34+G38</f>
        <v>0</v>
      </c>
      <c r="H27" s="53"/>
      <c r="I27" s="53"/>
      <c r="J27" s="53"/>
    </row>
    <row r="28" spans="2:10" s="15" customFormat="1" ht="90.75" hidden="1">
      <c r="B28" s="69" t="s">
        <v>58</v>
      </c>
      <c r="C28" s="70" t="s">
        <v>23</v>
      </c>
      <c r="D28" s="71" t="s">
        <v>24</v>
      </c>
      <c r="E28" s="72">
        <f>E29</f>
        <v>0</v>
      </c>
      <c r="F28" s="72">
        <f>F29</f>
        <v>0</v>
      </c>
      <c r="G28" s="72">
        <f>G29</f>
        <v>0</v>
      </c>
      <c r="H28" s="78"/>
      <c r="I28" s="78"/>
      <c r="J28" s="78"/>
    </row>
    <row r="29" spans="2:10" s="14" customFormat="1" ht="276.75" hidden="1">
      <c r="B29" s="73" t="s">
        <v>58</v>
      </c>
      <c r="C29" s="66" t="s">
        <v>65</v>
      </c>
      <c r="D29" s="76" t="s">
        <v>107</v>
      </c>
      <c r="E29" s="74">
        <v>0</v>
      </c>
      <c r="F29" s="74">
        <v>0</v>
      </c>
      <c r="G29" s="74">
        <v>0</v>
      </c>
      <c r="H29" s="53"/>
      <c r="I29" s="53"/>
      <c r="J29" s="53"/>
    </row>
    <row r="30" spans="2:10" s="14" customFormat="1" ht="231" hidden="1">
      <c r="B30" s="73" t="s">
        <v>58</v>
      </c>
      <c r="C30" s="66" t="s">
        <v>108</v>
      </c>
      <c r="D30" s="79" t="s">
        <v>109</v>
      </c>
      <c r="E30" s="74">
        <v>0</v>
      </c>
      <c r="F30" s="74">
        <v>0</v>
      </c>
      <c r="G30" s="74">
        <f>G31</f>
        <v>0</v>
      </c>
      <c r="H30" s="53"/>
      <c r="I30" s="53"/>
      <c r="J30" s="53"/>
    </row>
    <row r="31" spans="2:10" s="14" customFormat="1" ht="130.5" customHeight="1" hidden="1">
      <c r="B31" s="73" t="s">
        <v>110</v>
      </c>
      <c r="C31" s="66" t="s">
        <v>111</v>
      </c>
      <c r="D31" s="76" t="s">
        <v>112</v>
      </c>
      <c r="E31" s="74">
        <v>0</v>
      </c>
      <c r="F31" s="74">
        <v>0</v>
      </c>
      <c r="G31" s="74">
        <v>0</v>
      </c>
      <c r="H31" s="53"/>
      <c r="I31" s="53"/>
      <c r="J31" s="53"/>
    </row>
    <row r="32" spans="2:10" s="14" customFormat="1" ht="276.75" hidden="1">
      <c r="B32" s="73" t="s">
        <v>58</v>
      </c>
      <c r="C32" s="66" t="s">
        <v>113</v>
      </c>
      <c r="D32" s="67" t="s">
        <v>114</v>
      </c>
      <c r="E32" s="74">
        <f>E33</f>
        <v>0</v>
      </c>
      <c r="F32" s="74">
        <v>0</v>
      </c>
      <c r="G32" s="74">
        <f>G33</f>
        <v>0</v>
      </c>
      <c r="H32" s="53"/>
      <c r="I32" s="53"/>
      <c r="J32" s="53"/>
    </row>
    <row r="33" spans="2:10" s="14" customFormat="1" ht="231" hidden="1">
      <c r="B33" s="73" t="s">
        <v>57</v>
      </c>
      <c r="C33" s="66" t="s">
        <v>115</v>
      </c>
      <c r="D33" s="76" t="s">
        <v>116</v>
      </c>
      <c r="E33" s="74">
        <v>0</v>
      </c>
      <c r="F33" s="74">
        <v>0</v>
      </c>
      <c r="G33" s="74">
        <v>0</v>
      </c>
      <c r="H33" s="53"/>
      <c r="I33" s="53"/>
      <c r="J33" s="53"/>
    </row>
    <row r="34" spans="2:10" s="15" customFormat="1" ht="91.5" hidden="1">
      <c r="B34" s="73" t="s">
        <v>58</v>
      </c>
      <c r="C34" s="70" t="s">
        <v>25</v>
      </c>
      <c r="D34" s="71" t="s">
        <v>117</v>
      </c>
      <c r="E34" s="72">
        <f aca="true" t="shared" si="2" ref="E34:G36">E35</f>
        <v>0</v>
      </c>
      <c r="F34" s="72">
        <f t="shared" si="2"/>
        <v>0</v>
      </c>
      <c r="G34" s="75">
        <f t="shared" si="2"/>
        <v>0</v>
      </c>
      <c r="H34" s="78"/>
      <c r="I34" s="78"/>
      <c r="J34" s="78"/>
    </row>
    <row r="35" spans="2:10" s="14" customFormat="1" ht="45.75" hidden="1">
      <c r="B35" s="73" t="s">
        <v>58</v>
      </c>
      <c r="C35" s="66" t="s">
        <v>66</v>
      </c>
      <c r="D35" s="80" t="s">
        <v>67</v>
      </c>
      <c r="E35" s="74">
        <f t="shared" si="2"/>
        <v>0</v>
      </c>
      <c r="F35" s="74">
        <f t="shared" si="2"/>
        <v>0</v>
      </c>
      <c r="G35" s="74">
        <f t="shared" si="2"/>
        <v>0</v>
      </c>
      <c r="H35" s="53"/>
      <c r="I35" s="53"/>
      <c r="J35" s="53"/>
    </row>
    <row r="36" spans="2:10" s="14" customFormat="1" ht="45.75" hidden="1">
      <c r="B36" s="73" t="s">
        <v>58</v>
      </c>
      <c r="C36" s="66" t="s">
        <v>118</v>
      </c>
      <c r="D36" s="81" t="s">
        <v>119</v>
      </c>
      <c r="E36" s="74">
        <f t="shared" si="2"/>
        <v>0</v>
      </c>
      <c r="F36" s="74">
        <f t="shared" si="2"/>
        <v>0</v>
      </c>
      <c r="G36" s="74">
        <f t="shared" si="2"/>
        <v>0</v>
      </c>
      <c r="H36" s="53"/>
      <c r="I36" s="53"/>
      <c r="J36" s="53"/>
    </row>
    <row r="37" spans="2:10" s="14" customFormat="1" ht="92.25" hidden="1">
      <c r="B37" s="73" t="s">
        <v>57</v>
      </c>
      <c r="C37" s="66" t="s">
        <v>92</v>
      </c>
      <c r="D37" s="76" t="s">
        <v>93</v>
      </c>
      <c r="E37" s="74">
        <v>0</v>
      </c>
      <c r="F37" s="74">
        <v>0</v>
      </c>
      <c r="G37" s="74">
        <f>E37+F37</f>
        <v>0</v>
      </c>
      <c r="H37" s="53"/>
      <c r="I37" s="53"/>
      <c r="J37" s="53"/>
    </row>
    <row r="38" spans="2:10" s="15" customFormat="1" ht="91.5" hidden="1">
      <c r="B38" s="73" t="s">
        <v>58</v>
      </c>
      <c r="C38" s="70" t="s">
        <v>120</v>
      </c>
      <c r="D38" s="71" t="s">
        <v>26</v>
      </c>
      <c r="E38" s="72">
        <f aca="true" t="shared" si="3" ref="E38:G39">E39</f>
        <v>0</v>
      </c>
      <c r="F38" s="72">
        <f t="shared" si="3"/>
        <v>0</v>
      </c>
      <c r="G38" s="75">
        <f t="shared" si="3"/>
        <v>0</v>
      </c>
      <c r="H38" s="78"/>
      <c r="I38" s="78"/>
      <c r="J38" s="78"/>
    </row>
    <row r="39" spans="2:10" s="14" customFormat="1" ht="184.5" hidden="1">
      <c r="B39" s="73" t="s">
        <v>58</v>
      </c>
      <c r="C39" s="66" t="s">
        <v>121</v>
      </c>
      <c r="D39" s="76" t="s">
        <v>122</v>
      </c>
      <c r="E39" s="74">
        <f t="shared" si="3"/>
        <v>0</v>
      </c>
      <c r="F39" s="74">
        <f t="shared" si="3"/>
        <v>0</v>
      </c>
      <c r="G39" s="74">
        <f t="shared" si="3"/>
        <v>0</v>
      </c>
      <c r="H39" s="53"/>
      <c r="I39" s="53"/>
      <c r="J39" s="53"/>
    </row>
    <row r="40" spans="2:10" s="14" customFormat="1" ht="184.5" hidden="1">
      <c r="B40" s="73" t="s">
        <v>110</v>
      </c>
      <c r="C40" s="66" t="s">
        <v>123</v>
      </c>
      <c r="D40" s="76" t="s">
        <v>124</v>
      </c>
      <c r="E40" s="74">
        <v>0</v>
      </c>
      <c r="F40" s="74">
        <v>0</v>
      </c>
      <c r="G40" s="74">
        <f>E40+F40</f>
        <v>0</v>
      </c>
      <c r="H40" s="53"/>
      <c r="I40" s="53"/>
      <c r="J40" s="53"/>
    </row>
    <row r="41" spans="2:10" s="14" customFormat="1" ht="51" customHeight="1" hidden="1">
      <c r="B41" s="73" t="s">
        <v>58</v>
      </c>
      <c r="C41" s="70" t="s">
        <v>169</v>
      </c>
      <c r="D41" s="71" t="s">
        <v>167</v>
      </c>
      <c r="E41" s="74"/>
      <c r="F41" s="74"/>
      <c r="G41" s="72">
        <f>G42</f>
        <v>0</v>
      </c>
      <c r="H41" s="53"/>
      <c r="I41" s="53"/>
      <c r="J41" s="53"/>
    </row>
    <row r="42" spans="2:10" s="14" customFormat="1" ht="204.75" customHeight="1" hidden="1">
      <c r="B42" s="73" t="s">
        <v>57</v>
      </c>
      <c r="C42" s="66" t="s">
        <v>168</v>
      </c>
      <c r="D42" s="77" t="s">
        <v>166</v>
      </c>
      <c r="E42" s="74"/>
      <c r="F42" s="74"/>
      <c r="G42" s="74">
        <v>0</v>
      </c>
      <c r="H42" s="53"/>
      <c r="I42" s="53"/>
      <c r="J42" s="53"/>
    </row>
    <row r="43" spans="2:10" s="14" customFormat="1" ht="95.25" customHeight="1">
      <c r="B43" s="73"/>
      <c r="C43" s="66"/>
      <c r="D43" s="70" t="s">
        <v>250</v>
      </c>
      <c r="E43" s="72">
        <f>E44</f>
        <v>246000</v>
      </c>
      <c r="F43" s="72">
        <f>F44</f>
        <v>0</v>
      </c>
      <c r="G43" s="72">
        <f>E43+F43</f>
        <v>246000</v>
      </c>
      <c r="H43" s="53"/>
      <c r="I43" s="53"/>
      <c r="J43" s="53"/>
    </row>
    <row r="44" spans="2:10" s="14" customFormat="1" ht="111" customHeight="1">
      <c r="B44" s="69" t="s">
        <v>58</v>
      </c>
      <c r="C44" s="70" t="s">
        <v>227</v>
      </c>
      <c r="D44" s="222" t="s">
        <v>24</v>
      </c>
      <c r="E44" s="72">
        <f>E45</f>
        <v>246000</v>
      </c>
      <c r="F44" s="72">
        <f>F45</f>
        <v>0</v>
      </c>
      <c r="G44" s="72">
        <f>G45</f>
        <v>246000</v>
      </c>
      <c r="H44" s="53"/>
      <c r="I44" s="53"/>
      <c r="J44" s="53"/>
    </row>
    <row r="45" spans="2:10" s="14" customFormat="1" ht="243" customHeight="1">
      <c r="B45" s="73" t="s">
        <v>57</v>
      </c>
      <c r="C45" s="66" t="s">
        <v>228</v>
      </c>
      <c r="D45" s="172" t="s">
        <v>224</v>
      </c>
      <c r="E45" s="74">
        <v>246000</v>
      </c>
      <c r="F45" s="74"/>
      <c r="G45" s="74">
        <f>E45+F45</f>
        <v>246000</v>
      </c>
      <c r="H45" s="53"/>
      <c r="I45" s="53"/>
      <c r="J45" s="53"/>
    </row>
    <row r="46" spans="2:10" s="16" customFormat="1" ht="70.5" customHeight="1">
      <c r="B46" s="73" t="s">
        <v>58</v>
      </c>
      <c r="C46" s="70" t="s">
        <v>27</v>
      </c>
      <c r="D46" s="71" t="s">
        <v>125</v>
      </c>
      <c r="E46" s="72">
        <f>E47</f>
        <v>3685070</v>
      </c>
      <c r="F46" s="72">
        <f>F47</f>
        <v>930000</v>
      </c>
      <c r="G46" s="72">
        <f>G47</f>
        <v>4615070</v>
      </c>
      <c r="H46" s="82"/>
      <c r="I46" s="82"/>
      <c r="J46" s="82"/>
    </row>
    <row r="47" spans="2:10" s="17" customFormat="1" ht="127.5" customHeight="1">
      <c r="B47" s="73" t="s">
        <v>58</v>
      </c>
      <c r="C47" s="66" t="s">
        <v>126</v>
      </c>
      <c r="D47" s="67" t="s">
        <v>28</v>
      </c>
      <c r="E47" s="74">
        <f>E48++E51+E54+E57</f>
        <v>3685070</v>
      </c>
      <c r="F47" s="74">
        <f>F48++F51+F54+F57</f>
        <v>930000</v>
      </c>
      <c r="G47" s="74">
        <f>E47+F47</f>
        <v>4615070</v>
      </c>
      <c r="H47" s="83"/>
      <c r="I47" s="83"/>
      <c r="J47" s="83"/>
    </row>
    <row r="48" spans="2:10" s="17" customFormat="1" ht="110.25" customHeight="1">
      <c r="B48" s="69" t="s">
        <v>58</v>
      </c>
      <c r="C48" s="70" t="s">
        <v>217</v>
      </c>
      <c r="D48" s="71" t="s">
        <v>242</v>
      </c>
      <c r="E48" s="72">
        <f>E49</f>
        <v>2381950</v>
      </c>
      <c r="F48" s="72">
        <f>F49</f>
        <v>0</v>
      </c>
      <c r="G48" s="72">
        <f>E48+F48</f>
        <v>2381950</v>
      </c>
      <c r="H48" s="83"/>
      <c r="I48" s="83"/>
      <c r="J48" s="83"/>
    </row>
    <row r="49" spans="2:10" s="17" customFormat="1" ht="139.5" customHeight="1">
      <c r="B49" s="224" t="s">
        <v>57</v>
      </c>
      <c r="C49" s="225" t="s">
        <v>243</v>
      </c>
      <c r="D49" s="226" t="s">
        <v>244</v>
      </c>
      <c r="E49" s="74">
        <v>2381950</v>
      </c>
      <c r="F49" s="74"/>
      <c r="G49" s="74">
        <f>E49+F49</f>
        <v>2381950</v>
      </c>
      <c r="H49" s="83"/>
      <c r="I49" s="83"/>
      <c r="J49" s="83"/>
    </row>
    <row r="50" spans="2:10" s="17" customFormat="1" ht="228.75" customHeight="1" hidden="1">
      <c r="B50" s="85"/>
      <c r="C50" s="230"/>
      <c r="D50" s="67"/>
      <c r="E50" s="74"/>
      <c r="F50" s="74"/>
      <c r="G50" s="72">
        <f aca="true" t="shared" si="4" ref="G50:G57">E50+F50</f>
        <v>0</v>
      </c>
      <c r="H50" s="83"/>
      <c r="I50" s="83"/>
      <c r="J50" s="83"/>
    </row>
    <row r="51" spans="2:10" s="17" customFormat="1" ht="135" customHeight="1">
      <c r="B51" s="86" t="s">
        <v>57</v>
      </c>
      <c r="C51" s="231" t="s">
        <v>245</v>
      </c>
      <c r="D51" s="227" t="s">
        <v>246</v>
      </c>
      <c r="E51" s="72">
        <f>E52</f>
        <v>1155020</v>
      </c>
      <c r="F51" s="114">
        <f>F52</f>
        <v>0</v>
      </c>
      <c r="G51" s="114">
        <f t="shared" si="4"/>
        <v>1155020</v>
      </c>
      <c r="H51" s="83"/>
      <c r="I51" s="83"/>
      <c r="J51" s="83"/>
    </row>
    <row r="52" spans="2:10" s="17" customFormat="1" ht="92.25" customHeight="1">
      <c r="B52" s="246" t="s">
        <v>57</v>
      </c>
      <c r="C52" s="235" t="s">
        <v>247</v>
      </c>
      <c r="D52" s="229" t="s">
        <v>257</v>
      </c>
      <c r="E52" s="74">
        <f>E53</f>
        <v>1155020</v>
      </c>
      <c r="F52" s="74">
        <f>F53</f>
        <v>0</v>
      </c>
      <c r="G52" s="74">
        <f>E52+F52</f>
        <v>1155020</v>
      </c>
      <c r="H52" s="83"/>
      <c r="I52" s="83"/>
      <c r="J52" s="83"/>
    </row>
    <row r="53" spans="2:10" s="17" customFormat="1" ht="145.5" customHeight="1">
      <c r="B53" s="228"/>
      <c r="C53" s="236" t="s">
        <v>248</v>
      </c>
      <c r="D53" s="247" t="s">
        <v>280</v>
      </c>
      <c r="E53" s="74">
        <v>1155020</v>
      </c>
      <c r="F53" s="74"/>
      <c r="G53" s="74">
        <f>E53+F53</f>
        <v>1155020</v>
      </c>
      <c r="H53" s="83"/>
      <c r="I53" s="83"/>
      <c r="J53" s="83"/>
    </row>
    <row r="54" spans="2:10" s="17" customFormat="1" ht="154.5" customHeight="1">
      <c r="B54" s="86" t="s">
        <v>58</v>
      </c>
      <c r="C54" s="70" t="s">
        <v>236</v>
      </c>
      <c r="D54" s="71" t="s">
        <v>237</v>
      </c>
      <c r="E54" s="72">
        <f>E55+E56</f>
        <v>111300</v>
      </c>
      <c r="F54" s="72">
        <f>F55+F56</f>
        <v>0</v>
      </c>
      <c r="G54" s="72">
        <f t="shared" si="4"/>
        <v>111300</v>
      </c>
      <c r="H54" s="83"/>
      <c r="I54" s="83"/>
      <c r="J54" s="83"/>
    </row>
    <row r="55" spans="2:10" s="17" customFormat="1" ht="147.75" customHeight="1">
      <c r="B55" s="85" t="s">
        <v>57</v>
      </c>
      <c r="C55" s="66" t="s">
        <v>230</v>
      </c>
      <c r="D55" s="77" t="s">
        <v>182</v>
      </c>
      <c r="E55" s="74">
        <v>104300</v>
      </c>
      <c r="F55" s="74"/>
      <c r="G55" s="74">
        <f t="shared" si="4"/>
        <v>104300</v>
      </c>
      <c r="H55" s="83"/>
      <c r="I55" s="83"/>
      <c r="J55" s="83"/>
    </row>
    <row r="56" spans="2:10" s="17" customFormat="1" ht="147.75" customHeight="1">
      <c r="B56" s="85" t="s">
        <v>57</v>
      </c>
      <c r="C56" s="66" t="s">
        <v>272</v>
      </c>
      <c r="D56" s="77" t="s">
        <v>281</v>
      </c>
      <c r="E56" s="74">
        <v>7000</v>
      </c>
      <c r="F56" s="74"/>
      <c r="G56" s="74">
        <f>E56+F56</f>
        <v>7000</v>
      </c>
      <c r="H56" s="83"/>
      <c r="I56" s="83"/>
      <c r="J56" s="83"/>
    </row>
    <row r="57" spans="2:10" s="17" customFormat="1" ht="87.75" customHeight="1">
      <c r="B57" s="86" t="s">
        <v>58</v>
      </c>
      <c r="C57" s="70" t="s">
        <v>225</v>
      </c>
      <c r="D57" s="113" t="s">
        <v>218</v>
      </c>
      <c r="E57" s="72">
        <f>E58+E59+E61</f>
        <v>36800</v>
      </c>
      <c r="F57" s="72">
        <f>F58+F59+F61</f>
        <v>930000</v>
      </c>
      <c r="G57" s="72">
        <f t="shared" si="4"/>
        <v>966800</v>
      </c>
      <c r="H57" s="83"/>
      <c r="I57" s="83"/>
      <c r="J57" s="83"/>
    </row>
    <row r="58" spans="2:10" s="17" customFormat="1" ht="258.75" customHeight="1">
      <c r="B58" s="85" t="s">
        <v>57</v>
      </c>
      <c r="C58" s="84" t="s">
        <v>307</v>
      </c>
      <c r="D58" s="67" t="s">
        <v>308</v>
      </c>
      <c r="E58" s="74">
        <v>10000</v>
      </c>
      <c r="F58" s="74"/>
      <c r="G58" s="74">
        <f>E58+F58</f>
        <v>10000</v>
      </c>
      <c r="H58" s="83"/>
      <c r="I58" s="83"/>
      <c r="J58" s="83"/>
    </row>
    <row r="59" spans="2:10" s="17" customFormat="1" ht="194.25" customHeight="1">
      <c r="B59" s="85" t="s">
        <v>57</v>
      </c>
      <c r="C59" s="84" t="s">
        <v>226</v>
      </c>
      <c r="D59" s="221" t="s">
        <v>273</v>
      </c>
      <c r="E59" s="68">
        <v>26800</v>
      </c>
      <c r="F59" s="74"/>
      <c r="G59" s="74">
        <f>E59+F59</f>
        <v>26800</v>
      </c>
      <c r="H59" s="83"/>
      <c r="I59" s="83"/>
      <c r="J59" s="83"/>
    </row>
    <row r="60" spans="2:10" s="17" customFormat="1" ht="250.5" customHeight="1" hidden="1">
      <c r="B60" s="85" t="s">
        <v>57</v>
      </c>
      <c r="C60" s="84" t="s">
        <v>249</v>
      </c>
      <c r="D60" s="232" t="s">
        <v>199</v>
      </c>
      <c r="E60" s="84"/>
      <c r="F60" s="74"/>
      <c r="G60" s="74"/>
      <c r="H60" s="83"/>
      <c r="I60" s="83"/>
      <c r="J60" s="83"/>
    </row>
    <row r="61" spans="2:10" s="17" customFormat="1" ht="226.5" customHeight="1">
      <c r="B61" s="85" t="s">
        <v>57</v>
      </c>
      <c r="C61" s="84" t="s">
        <v>327</v>
      </c>
      <c r="D61" s="232" t="s">
        <v>326</v>
      </c>
      <c r="E61" s="84"/>
      <c r="F61" s="74">
        <v>930000</v>
      </c>
      <c r="G61" s="74">
        <f>E61+F61</f>
        <v>930000</v>
      </c>
      <c r="H61" s="83"/>
      <c r="I61" s="83"/>
      <c r="J61" s="83"/>
    </row>
    <row r="62" spans="2:10" s="17" customFormat="1" ht="192" customHeight="1">
      <c r="B62" s="85" t="s">
        <v>57</v>
      </c>
      <c r="C62" s="84" t="s">
        <v>329</v>
      </c>
      <c r="D62" s="232" t="s">
        <v>330</v>
      </c>
      <c r="E62" s="84" t="s">
        <v>331</v>
      </c>
      <c r="F62" s="74"/>
      <c r="G62" s="74">
        <f>E62+F62</f>
        <v>-76</v>
      </c>
      <c r="H62" s="83"/>
      <c r="I62" s="83"/>
      <c r="J62" s="83"/>
    </row>
    <row r="63" spans="2:10" s="14" customFormat="1" ht="77.25" customHeight="1">
      <c r="B63" s="70"/>
      <c r="C63" s="173"/>
      <c r="D63" s="71" t="s">
        <v>127</v>
      </c>
      <c r="E63" s="72">
        <f>E7+E46+E62</f>
        <v>4283894</v>
      </c>
      <c r="F63" s="72">
        <f>F7+F46+F62</f>
        <v>930000</v>
      </c>
      <c r="G63" s="114">
        <f>G7+G46+G62</f>
        <v>5213894</v>
      </c>
      <c r="H63" s="53"/>
      <c r="I63" s="53"/>
      <c r="J63" s="53"/>
    </row>
    <row r="64" spans="2:10" s="12" customFormat="1" ht="3" customHeight="1">
      <c r="B64" s="272"/>
      <c r="C64" s="273"/>
      <c r="D64" s="273"/>
      <c r="E64" s="273"/>
      <c r="F64" s="273"/>
      <c r="G64" s="274"/>
      <c r="H64" s="53"/>
      <c r="I64" s="53"/>
      <c r="J64" s="53"/>
    </row>
    <row r="65" spans="2:7" s="12" customFormat="1" ht="33" customHeight="1" hidden="1">
      <c r="B65" s="275"/>
      <c r="C65" s="276"/>
      <c r="D65" s="276"/>
      <c r="E65" s="276"/>
      <c r="F65" s="276"/>
      <c r="G65" s="277"/>
    </row>
    <row r="66" spans="2:7" s="12" customFormat="1" ht="17.25" hidden="1">
      <c r="B66" s="18"/>
      <c r="C66" s="19"/>
      <c r="D66" s="19"/>
      <c r="E66" s="19"/>
      <c r="F66" s="19"/>
      <c r="G66" s="13"/>
    </row>
    <row r="67" spans="2:7" ht="12" customHeight="1" hidden="1">
      <c r="B67" s="5"/>
      <c r="C67" s="38"/>
      <c r="D67" s="39"/>
      <c r="E67" s="39"/>
      <c r="F67" s="39"/>
      <c r="G67" s="40"/>
    </row>
    <row r="68" spans="2:7" ht="12" customHeight="1" hidden="1">
      <c r="B68" s="5"/>
      <c r="C68" s="39"/>
      <c r="D68" s="39"/>
      <c r="E68" s="39"/>
      <c r="F68" s="39"/>
      <c r="G68" s="40"/>
    </row>
    <row r="69" spans="2:7" ht="12" customHeight="1" hidden="1">
      <c r="B69" s="5"/>
      <c r="C69" s="38"/>
      <c r="D69" s="39"/>
      <c r="E69" s="39"/>
      <c r="F69" s="39"/>
      <c r="G69" s="40"/>
    </row>
    <row r="70" spans="2:7" ht="12.75" hidden="1">
      <c r="B70" s="5"/>
      <c r="C70" s="39"/>
      <c r="D70" s="39"/>
      <c r="E70" s="39"/>
      <c r="F70" s="39"/>
      <c r="G70" s="40"/>
    </row>
    <row r="71" spans="2:7" ht="25.5" customHeight="1" hidden="1">
      <c r="B71" s="5"/>
      <c r="C71" s="6"/>
      <c r="D71" s="6"/>
      <c r="E71" s="6"/>
      <c r="F71" s="6"/>
      <c r="G71" s="6"/>
    </row>
    <row r="72" ht="12.75" hidden="1">
      <c r="B72" s="5"/>
    </row>
    <row r="73" ht="12.75" hidden="1"/>
    <row r="74" spans="2:7" ht="12.75">
      <c r="B74" s="252"/>
      <c r="C74" s="253"/>
      <c r="D74" s="254"/>
      <c r="E74" s="254"/>
      <c r="F74" s="254"/>
      <c r="G74" s="253"/>
    </row>
    <row r="75" spans="2:7" ht="12.75">
      <c r="B75" s="252"/>
      <c r="C75" s="253"/>
      <c r="D75" s="254"/>
      <c r="E75" s="254"/>
      <c r="F75" s="254"/>
      <c r="G75" s="253"/>
    </row>
  </sheetData>
  <sheetProtection/>
  <mergeCells count="5">
    <mergeCell ref="B4:G4"/>
    <mergeCell ref="F3:J3"/>
    <mergeCell ref="G2:I2"/>
    <mergeCell ref="G1:I1"/>
    <mergeCell ref="B64:G65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M124"/>
  <sheetViews>
    <sheetView view="pageBreakPreview" zoomScale="30" zoomScaleNormal="90" zoomScaleSheetLayoutView="30" zoomScalePageLayoutView="0" workbookViewId="0" topLeftCell="A1">
      <selection activeCell="B3" sqref="B3"/>
    </sheetView>
  </sheetViews>
  <sheetFormatPr defaultColWidth="9.00390625" defaultRowHeight="12.75"/>
  <cols>
    <col min="1" max="1" width="15.50390625" style="0" customWidth="1"/>
    <col min="2" max="2" width="179.625" style="9" customWidth="1"/>
    <col min="3" max="3" width="57.125" style="2" customWidth="1"/>
    <col min="4" max="4" width="51.75390625" style="2" customWidth="1"/>
    <col min="5" max="5" width="62.625" style="8" customWidth="1"/>
    <col min="6" max="6" width="61.375" style="1" customWidth="1"/>
  </cols>
  <sheetData>
    <row r="2" spans="3:9" ht="63" customHeight="1">
      <c r="C2" s="174"/>
      <c r="D2" s="174"/>
      <c r="E2" s="175"/>
      <c r="F2" s="279"/>
      <c r="G2" s="280"/>
      <c r="H2" s="280"/>
      <c r="I2" s="280"/>
    </row>
    <row r="3" spans="2:9" ht="110.25" customHeight="1">
      <c r="B3" s="43"/>
      <c r="C3" s="269" t="s">
        <v>334</v>
      </c>
      <c r="D3" s="269"/>
      <c r="E3" s="269"/>
      <c r="F3" s="269"/>
      <c r="G3" s="269"/>
      <c r="H3" s="269"/>
      <c r="I3" s="269"/>
    </row>
    <row r="4" spans="2:9" ht="127.5" customHeight="1">
      <c r="B4" s="43"/>
      <c r="C4" s="269"/>
      <c r="D4" s="269"/>
      <c r="E4" s="269"/>
      <c r="F4" s="269"/>
      <c r="G4" s="269"/>
      <c r="H4" s="269"/>
      <c r="I4" s="269"/>
    </row>
    <row r="5" spans="2:9" ht="190.5" customHeight="1">
      <c r="B5" s="278" t="s">
        <v>260</v>
      </c>
      <c r="C5" s="278"/>
      <c r="D5" s="278"/>
      <c r="E5" s="278"/>
      <c r="F5" s="278"/>
      <c r="G5" s="44"/>
      <c r="H5" s="42"/>
      <c r="I5" s="41"/>
    </row>
    <row r="6" spans="2:9" s="10" customFormat="1" ht="24.75">
      <c r="B6" s="44"/>
      <c r="C6" s="46"/>
      <c r="D6" s="46"/>
      <c r="E6" s="44"/>
      <c r="F6" s="47"/>
      <c r="G6" s="44"/>
      <c r="H6" s="42"/>
      <c r="I6" s="48"/>
    </row>
    <row r="7" spans="2:10" s="20" customFormat="1" ht="299.25" customHeight="1">
      <c r="B7" s="128" t="s">
        <v>32</v>
      </c>
      <c r="C7" s="128" t="s">
        <v>51</v>
      </c>
      <c r="D7" s="128" t="s">
        <v>282</v>
      </c>
      <c r="E7" s="128" t="s">
        <v>186</v>
      </c>
      <c r="F7" s="128" t="s">
        <v>261</v>
      </c>
      <c r="G7" s="129"/>
      <c r="H7" s="129"/>
      <c r="I7" s="129"/>
      <c r="J7" s="87"/>
    </row>
    <row r="8" spans="2:13" s="20" customFormat="1" ht="51">
      <c r="B8" s="128">
        <v>1</v>
      </c>
      <c r="C8" s="130">
        <v>2</v>
      </c>
      <c r="D8" s="130"/>
      <c r="E8" s="128">
        <v>3</v>
      </c>
      <c r="F8" s="128">
        <v>4</v>
      </c>
      <c r="G8" s="129"/>
      <c r="H8" s="131"/>
      <c r="I8" s="132"/>
      <c r="J8" s="88"/>
      <c r="K8" s="22"/>
      <c r="L8" s="23"/>
      <c r="M8" s="21"/>
    </row>
    <row r="9" spans="2:13" s="12" customFormat="1" ht="66.75" customHeight="1">
      <c r="B9" s="133" t="s">
        <v>205</v>
      </c>
      <c r="C9" s="134" t="s">
        <v>40</v>
      </c>
      <c r="D9" s="135">
        <f>D10+D11+D13</f>
        <v>1984884</v>
      </c>
      <c r="E9" s="135">
        <f>E10+E11+E13</f>
        <v>0</v>
      </c>
      <c r="F9" s="135">
        <f>D9+E9</f>
        <v>1984884</v>
      </c>
      <c r="G9" s="137"/>
      <c r="H9" s="138"/>
      <c r="I9" s="132"/>
      <c r="J9" s="88"/>
      <c r="K9" s="25"/>
      <c r="L9" s="23"/>
      <c r="M9" s="24"/>
    </row>
    <row r="10" spans="2:13" s="12" customFormat="1" ht="165" customHeight="1">
      <c r="B10" s="139" t="s">
        <v>134</v>
      </c>
      <c r="C10" s="140" t="s">
        <v>135</v>
      </c>
      <c r="D10" s="141">
        <v>506260</v>
      </c>
      <c r="E10" s="142"/>
      <c r="F10" s="142">
        <f>D10+E10</f>
        <v>506260</v>
      </c>
      <c r="G10" s="137"/>
      <c r="H10" s="138"/>
      <c r="I10" s="132"/>
      <c r="J10" s="88"/>
      <c r="K10" s="25"/>
      <c r="L10" s="23"/>
      <c r="M10" s="24"/>
    </row>
    <row r="11" spans="2:13" s="12" customFormat="1" ht="198" customHeight="1">
      <c r="B11" s="139" t="s">
        <v>31</v>
      </c>
      <c r="C11" s="140" t="s">
        <v>41</v>
      </c>
      <c r="D11" s="141">
        <v>1464624</v>
      </c>
      <c r="E11" s="142"/>
      <c r="F11" s="142">
        <f>D11+E11</f>
        <v>1464624</v>
      </c>
      <c r="G11" s="137"/>
      <c r="H11" s="138"/>
      <c r="I11" s="132"/>
      <c r="J11" s="88"/>
      <c r="K11" s="22"/>
      <c r="L11" s="22"/>
      <c r="M11" s="24"/>
    </row>
    <row r="12" spans="2:13" s="12" customFormat="1" ht="39" customHeight="1" hidden="1">
      <c r="B12" s="143" t="s">
        <v>197</v>
      </c>
      <c r="C12" s="140" t="s">
        <v>198</v>
      </c>
      <c r="D12" s="141"/>
      <c r="E12" s="142"/>
      <c r="F12" s="142"/>
      <c r="G12" s="137"/>
      <c r="H12" s="138"/>
      <c r="I12" s="132"/>
      <c r="J12" s="88"/>
      <c r="K12" s="22"/>
      <c r="L12" s="22"/>
      <c r="M12" s="24"/>
    </row>
    <row r="13" spans="2:13" s="12" customFormat="1" ht="79.5" customHeight="1">
      <c r="B13" s="145" t="s">
        <v>2</v>
      </c>
      <c r="C13" s="134" t="s">
        <v>128</v>
      </c>
      <c r="D13" s="135">
        <f>D14+D15</f>
        <v>14000</v>
      </c>
      <c r="E13" s="135">
        <f>E14+E15</f>
        <v>0</v>
      </c>
      <c r="F13" s="136">
        <f>D13+E13</f>
        <v>14000</v>
      </c>
      <c r="G13" s="137"/>
      <c r="H13" s="138"/>
      <c r="I13" s="132"/>
      <c r="J13" s="88"/>
      <c r="K13" s="22"/>
      <c r="L13" s="23"/>
      <c r="M13" s="24"/>
    </row>
    <row r="14" spans="2:13" s="12" customFormat="1" ht="111.75" customHeight="1">
      <c r="B14" s="144" t="s">
        <v>256</v>
      </c>
      <c r="C14" s="140" t="s">
        <v>128</v>
      </c>
      <c r="D14" s="141">
        <v>7000</v>
      </c>
      <c r="E14" s="142"/>
      <c r="F14" s="142">
        <f>D14+E14</f>
        <v>7000</v>
      </c>
      <c r="G14" s="137"/>
      <c r="H14" s="138"/>
      <c r="I14" s="132"/>
      <c r="J14" s="88"/>
      <c r="K14" s="22"/>
      <c r="L14" s="23"/>
      <c r="M14" s="24"/>
    </row>
    <row r="15" spans="2:13" s="12" customFormat="1" ht="83.25" customHeight="1">
      <c r="B15" s="144" t="s">
        <v>313</v>
      </c>
      <c r="C15" s="140" t="s">
        <v>314</v>
      </c>
      <c r="D15" s="141">
        <v>7000</v>
      </c>
      <c r="E15" s="142"/>
      <c r="F15" s="142">
        <f>D15+E15</f>
        <v>7000</v>
      </c>
      <c r="G15" s="137"/>
      <c r="H15" s="138"/>
      <c r="I15" s="132"/>
      <c r="J15" s="88"/>
      <c r="K15" s="22"/>
      <c r="L15" s="23"/>
      <c r="M15" s="24"/>
    </row>
    <row r="16" spans="2:13" s="12" customFormat="1" ht="58.5" customHeight="1">
      <c r="B16" s="145" t="s">
        <v>164</v>
      </c>
      <c r="C16" s="134" t="s">
        <v>171</v>
      </c>
      <c r="D16" s="135">
        <f>D17</f>
        <v>104300</v>
      </c>
      <c r="E16" s="136">
        <f>E17</f>
        <v>0</v>
      </c>
      <c r="F16" s="136">
        <f>F17</f>
        <v>104300</v>
      </c>
      <c r="G16" s="137"/>
      <c r="H16" s="138"/>
      <c r="I16" s="132"/>
      <c r="J16" s="88"/>
      <c r="K16" s="22"/>
      <c r="L16" s="23"/>
      <c r="M16" s="24"/>
    </row>
    <row r="17" spans="2:13" s="12" customFormat="1" ht="53.25" customHeight="1">
      <c r="B17" s="146" t="s">
        <v>165</v>
      </c>
      <c r="C17" s="140" t="s">
        <v>170</v>
      </c>
      <c r="D17" s="141">
        <v>104300</v>
      </c>
      <c r="E17" s="142"/>
      <c r="F17" s="142">
        <f aca="true" t="shared" si="0" ref="F17:F25">D17+E17</f>
        <v>104300</v>
      </c>
      <c r="G17" s="137"/>
      <c r="H17" s="138"/>
      <c r="I17" s="132"/>
      <c r="J17" s="88"/>
      <c r="K17" s="22"/>
      <c r="L17" s="23"/>
      <c r="M17" s="24"/>
    </row>
    <row r="18" spans="2:13" s="12" customFormat="1" ht="56.25" customHeight="1" hidden="1">
      <c r="B18" s="145" t="s">
        <v>73</v>
      </c>
      <c r="C18" s="134" t="s">
        <v>42</v>
      </c>
      <c r="D18" s="135"/>
      <c r="E18" s="142">
        <f>E19+E20</f>
        <v>0</v>
      </c>
      <c r="F18" s="142">
        <f t="shared" si="0"/>
        <v>0</v>
      </c>
      <c r="G18" s="137"/>
      <c r="H18" s="138"/>
      <c r="I18" s="132"/>
      <c r="J18" s="88"/>
      <c r="K18" s="22"/>
      <c r="L18" s="22"/>
      <c r="M18" s="24"/>
    </row>
    <row r="19" spans="2:13" s="12" customFormat="1" ht="98.25" customHeight="1" hidden="1">
      <c r="B19" s="139" t="s">
        <v>141</v>
      </c>
      <c r="C19" s="140" t="s">
        <v>150</v>
      </c>
      <c r="D19" s="141"/>
      <c r="E19" s="142"/>
      <c r="F19" s="142">
        <f t="shared" si="0"/>
        <v>0</v>
      </c>
      <c r="G19" s="137"/>
      <c r="H19" s="138"/>
      <c r="I19" s="132"/>
      <c r="J19" s="88"/>
      <c r="K19" s="22"/>
      <c r="L19" s="22"/>
      <c r="M19" s="24"/>
    </row>
    <row r="20" spans="2:13" s="12" customFormat="1" ht="73.5" customHeight="1" hidden="1">
      <c r="B20" s="147" t="s">
        <v>90</v>
      </c>
      <c r="C20" s="140" t="s">
        <v>43</v>
      </c>
      <c r="D20" s="141"/>
      <c r="E20" s="142"/>
      <c r="F20" s="142">
        <f t="shared" si="0"/>
        <v>0</v>
      </c>
      <c r="G20" s="137"/>
      <c r="H20" s="138"/>
      <c r="I20" s="132"/>
      <c r="J20" s="91"/>
      <c r="K20" s="22"/>
      <c r="L20" s="22"/>
      <c r="M20" s="24"/>
    </row>
    <row r="21" spans="2:13" s="12" customFormat="1" ht="52.5" customHeight="1" hidden="1">
      <c r="B21" s="148" t="s">
        <v>74</v>
      </c>
      <c r="C21" s="149" t="s">
        <v>44</v>
      </c>
      <c r="D21" s="150"/>
      <c r="E21" s="151">
        <f>E22</f>
        <v>0</v>
      </c>
      <c r="F21" s="142">
        <f t="shared" si="0"/>
        <v>0</v>
      </c>
      <c r="G21" s="137"/>
      <c r="H21" s="138"/>
      <c r="I21" s="132"/>
      <c r="J21" s="88"/>
      <c r="K21" s="22"/>
      <c r="L21" s="23"/>
      <c r="M21" s="24"/>
    </row>
    <row r="22" spans="2:13" s="12" customFormat="1" ht="57.75" customHeight="1" hidden="1">
      <c r="B22" s="139" t="s">
        <v>142</v>
      </c>
      <c r="C22" s="152" t="s">
        <v>151</v>
      </c>
      <c r="D22" s="153"/>
      <c r="E22" s="151"/>
      <c r="F22" s="142">
        <f t="shared" si="0"/>
        <v>0</v>
      </c>
      <c r="G22" s="137"/>
      <c r="H22" s="138"/>
      <c r="I22" s="132"/>
      <c r="J22" s="88"/>
      <c r="K22" s="22"/>
      <c r="L22" s="23"/>
      <c r="M22" s="24"/>
    </row>
    <row r="23" spans="2:13" s="12" customFormat="1" ht="57.75" customHeight="1">
      <c r="B23" s="261" t="s">
        <v>74</v>
      </c>
      <c r="C23" s="158" t="s">
        <v>44</v>
      </c>
      <c r="D23" s="141">
        <f>D24+D25</f>
        <v>1103590</v>
      </c>
      <c r="E23" s="157">
        <f>E24++E25</f>
        <v>-92590</v>
      </c>
      <c r="F23" s="142">
        <f t="shared" si="0"/>
        <v>1011000</v>
      </c>
      <c r="G23" s="137"/>
      <c r="H23" s="138"/>
      <c r="I23" s="132"/>
      <c r="J23" s="88"/>
      <c r="K23" s="22"/>
      <c r="L23" s="23"/>
      <c r="M23" s="24"/>
    </row>
    <row r="24" spans="2:13" s="12" customFormat="1" ht="57.75" customHeight="1">
      <c r="B24" s="262" t="s">
        <v>305</v>
      </c>
      <c r="C24" s="160" t="s">
        <v>306</v>
      </c>
      <c r="D24" s="141">
        <v>10000</v>
      </c>
      <c r="E24" s="157"/>
      <c r="F24" s="142">
        <f t="shared" si="0"/>
        <v>10000</v>
      </c>
      <c r="G24" s="137"/>
      <c r="H24" s="138"/>
      <c r="I24" s="132"/>
      <c r="J24" s="88"/>
      <c r="K24" s="22"/>
      <c r="L24" s="23"/>
      <c r="M24" s="24"/>
    </row>
    <row r="25" spans="2:13" s="12" customFormat="1" ht="57.75" customHeight="1">
      <c r="B25" s="262" t="s">
        <v>142</v>
      </c>
      <c r="C25" s="160" t="s">
        <v>151</v>
      </c>
      <c r="D25" s="141">
        <v>1093590</v>
      </c>
      <c r="E25" s="157">
        <v>-92590</v>
      </c>
      <c r="F25" s="142">
        <f t="shared" si="0"/>
        <v>1001000</v>
      </c>
      <c r="G25" s="137"/>
      <c r="H25" s="138"/>
      <c r="I25" s="132"/>
      <c r="J25" s="88"/>
      <c r="K25" s="22"/>
      <c r="L25" s="23"/>
      <c r="M25" s="24"/>
    </row>
    <row r="26" spans="2:13" s="12" customFormat="1" ht="105.75" customHeight="1">
      <c r="B26" s="154" t="s">
        <v>204</v>
      </c>
      <c r="C26" s="134" t="s">
        <v>194</v>
      </c>
      <c r="D26" s="135">
        <f>D27</f>
        <v>5000</v>
      </c>
      <c r="E26" s="155">
        <f>E27</f>
        <v>1022590</v>
      </c>
      <c r="F26" s="136">
        <f>F27</f>
        <v>1027590</v>
      </c>
      <c r="G26" s="137"/>
      <c r="H26" s="138"/>
      <c r="I26" s="132"/>
      <c r="J26" s="88"/>
      <c r="K26" s="22"/>
      <c r="L26" s="23"/>
      <c r="M26" s="24"/>
    </row>
    <row r="27" spans="2:13" s="12" customFormat="1" ht="54" customHeight="1">
      <c r="B27" s="156" t="s">
        <v>188</v>
      </c>
      <c r="C27" s="140" t="s">
        <v>195</v>
      </c>
      <c r="D27" s="141">
        <v>5000</v>
      </c>
      <c r="E27" s="157">
        <v>1022590</v>
      </c>
      <c r="F27" s="142">
        <f>D27+E27</f>
        <v>1027590</v>
      </c>
      <c r="G27" s="137"/>
      <c r="H27" s="138"/>
      <c r="I27" s="132"/>
      <c r="J27" s="88"/>
      <c r="K27" s="22"/>
      <c r="L27" s="23"/>
      <c r="M27" s="24"/>
    </row>
    <row r="28" spans="2:13" s="12" customFormat="1" ht="62.25" customHeight="1">
      <c r="B28" s="133" t="s">
        <v>206</v>
      </c>
      <c r="C28" s="158" t="s">
        <v>129</v>
      </c>
      <c r="D28" s="159">
        <f>D29</f>
        <v>5000</v>
      </c>
      <c r="E28" s="159">
        <f>E29</f>
        <v>0</v>
      </c>
      <c r="F28" s="136">
        <f>F29</f>
        <v>5000</v>
      </c>
      <c r="G28" s="137"/>
      <c r="H28" s="138"/>
      <c r="I28" s="132"/>
      <c r="J28" s="91"/>
      <c r="K28" s="22"/>
      <c r="L28" s="22"/>
      <c r="M28" s="24"/>
    </row>
    <row r="29" spans="2:13" s="12" customFormat="1" ht="50.25" customHeight="1">
      <c r="B29" s="139" t="s">
        <v>8</v>
      </c>
      <c r="C29" s="160" t="s">
        <v>130</v>
      </c>
      <c r="D29" s="161">
        <v>5000</v>
      </c>
      <c r="E29" s="142"/>
      <c r="F29" s="142">
        <f>D29+E29</f>
        <v>5000</v>
      </c>
      <c r="G29" s="137"/>
      <c r="H29" s="138"/>
      <c r="I29" s="132"/>
      <c r="J29" s="91"/>
      <c r="K29" s="22"/>
      <c r="L29" s="22"/>
      <c r="M29" s="24"/>
    </row>
    <row r="30" spans="2:13" s="12" customFormat="1" ht="48.75" customHeight="1">
      <c r="B30" s="133" t="s">
        <v>207</v>
      </c>
      <c r="C30" s="158" t="s">
        <v>45</v>
      </c>
      <c r="D30" s="159">
        <f>D31</f>
        <v>448909.95</v>
      </c>
      <c r="E30" s="136" t="str">
        <f>E31</f>
        <v> </v>
      </c>
      <c r="F30" s="136">
        <v>448909.95</v>
      </c>
      <c r="G30" s="137"/>
      <c r="H30" s="138"/>
      <c r="I30" s="132"/>
      <c r="J30" s="88"/>
      <c r="K30" s="22"/>
      <c r="L30" s="23"/>
      <c r="M30" s="24"/>
    </row>
    <row r="31" spans="2:13" s="12" customFormat="1" ht="53.25" customHeight="1">
      <c r="B31" s="139" t="s">
        <v>78</v>
      </c>
      <c r="C31" s="160" t="s">
        <v>46</v>
      </c>
      <c r="D31" s="161">
        <v>448909.95</v>
      </c>
      <c r="E31" s="142" t="s">
        <v>240</v>
      </c>
      <c r="F31" s="142">
        <v>448905.95</v>
      </c>
      <c r="G31" s="137"/>
      <c r="H31" s="138"/>
      <c r="I31" s="162"/>
      <c r="J31" s="91"/>
      <c r="K31" s="22"/>
      <c r="L31" s="23"/>
      <c r="M31" s="24"/>
    </row>
    <row r="32" spans="2:13" s="12" customFormat="1" ht="60" customHeight="1">
      <c r="B32" s="133" t="s">
        <v>208</v>
      </c>
      <c r="C32" s="158" t="s">
        <v>47</v>
      </c>
      <c r="D32" s="159">
        <f>D33</f>
        <v>2082028.49</v>
      </c>
      <c r="E32" s="136">
        <f>E33</f>
        <v>0</v>
      </c>
      <c r="F32" s="136">
        <f>F33</f>
        <v>2082028.49</v>
      </c>
      <c r="G32" s="137"/>
      <c r="H32" s="138"/>
      <c r="I32" s="162"/>
      <c r="J32" s="88"/>
      <c r="K32" s="22"/>
      <c r="L32" s="23"/>
      <c r="M32" s="24"/>
    </row>
    <row r="33" spans="2:13" s="12" customFormat="1" ht="96" customHeight="1">
      <c r="B33" s="139" t="s">
        <v>48</v>
      </c>
      <c r="C33" s="160" t="s">
        <v>49</v>
      </c>
      <c r="D33" s="161">
        <v>2082028.49</v>
      </c>
      <c r="E33" s="157"/>
      <c r="F33" s="142">
        <f>D33+E33</f>
        <v>2082028.49</v>
      </c>
      <c r="G33" s="137"/>
      <c r="H33" s="138"/>
      <c r="I33" s="163"/>
      <c r="J33" s="92"/>
      <c r="K33" s="22"/>
      <c r="L33" s="23"/>
      <c r="M33" s="24"/>
    </row>
    <row r="34" spans="2:13" s="12" customFormat="1" ht="30" customHeight="1" hidden="1">
      <c r="B34" s="139" t="s">
        <v>80</v>
      </c>
      <c r="C34" s="160">
        <v>99</v>
      </c>
      <c r="D34" s="161"/>
      <c r="E34" s="142"/>
      <c r="F34" s="164">
        <v>0</v>
      </c>
      <c r="G34" s="165"/>
      <c r="H34" s="165"/>
      <c r="I34" s="163"/>
      <c r="J34" s="92"/>
      <c r="K34" s="22"/>
      <c r="L34" s="23"/>
      <c r="M34" s="24"/>
    </row>
    <row r="35" spans="2:10" s="12" customFormat="1" ht="51">
      <c r="B35" s="263" t="s">
        <v>332</v>
      </c>
      <c r="C35" s="264"/>
      <c r="D35" s="264">
        <f>D9+D16++D23++D26+D28+D30+D32</f>
        <v>5733712.44</v>
      </c>
      <c r="E35" s="264">
        <v>930000</v>
      </c>
      <c r="F35" s="264">
        <f>F9+F16++F23++F26+F28+F30+F32</f>
        <v>6663712.44</v>
      </c>
      <c r="G35" s="138"/>
      <c r="H35" s="137"/>
      <c r="I35" s="137"/>
      <c r="J35" s="89"/>
    </row>
    <row r="36" spans="2:10" s="12" customFormat="1" ht="51">
      <c r="B36" s="166"/>
      <c r="C36" s="167"/>
      <c r="D36" s="167"/>
      <c r="E36" s="168"/>
      <c r="F36" s="169"/>
      <c r="G36" s="138"/>
      <c r="H36" s="137"/>
      <c r="I36" s="137"/>
      <c r="J36" s="89"/>
    </row>
    <row r="37" spans="2:10" s="12" customFormat="1" ht="37.5">
      <c r="B37" s="93"/>
      <c r="C37" s="94"/>
      <c r="D37" s="94"/>
      <c r="E37" s="95"/>
      <c r="F37" s="96"/>
      <c r="G37" s="90"/>
      <c r="H37" s="89"/>
      <c r="I37" s="89"/>
      <c r="J37" s="89"/>
    </row>
    <row r="38" spans="2:9" s="12" customFormat="1" ht="24.75">
      <c r="B38" s="49"/>
      <c r="C38" s="50"/>
      <c r="D38" s="50"/>
      <c r="E38" s="51"/>
      <c r="F38" s="52"/>
      <c r="G38" s="45"/>
      <c r="H38" s="41"/>
      <c r="I38" s="41"/>
    </row>
    <row r="39" spans="2:9" s="12" customFormat="1" ht="24.75">
      <c r="B39" s="49"/>
      <c r="C39" s="50"/>
      <c r="D39" s="50"/>
      <c r="E39" s="51"/>
      <c r="F39" s="52"/>
      <c r="G39" s="45"/>
      <c r="H39" s="41"/>
      <c r="I39" s="41"/>
    </row>
    <row r="40" spans="2:9" s="12" customFormat="1" ht="24.75">
      <c r="B40" s="49"/>
      <c r="C40" s="50"/>
      <c r="D40" s="50"/>
      <c r="E40" s="51"/>
      <c r="F40" s="52"/>
      <c r="G40" s="45"/>
      <c r="H40" s="41"/>
      <c r="I40" s="41"/>
    </row>
    <row r="41" spans="2:9" s="12" customFormat="1" ht="24.75">
      <c r="B41" s="49"/>
      <c r="C41" s="50"/>
      <c r="D41" s="50"/>
      <c r="E41" s="51"/>
      <c r="F41" s="52"/>
      <c r="G41" s="45"/>
      <c r="H41" s="41"/>
      <c r="I41" s="41"/>
    </row>
    <row r="42" spans="2:9" s="12" customFormat="1" ht="24.75">
      <c r="B42" s="49"/>
      <c r="C42" s="50"/>
      <c r="D42" s="50"/>
      <c r="E42" s="51"/>
      <c r="F42" s="52"/>
      <c r="G42" s="45"/>
      <c r="H42" s="41"/>
      <c r="I42" s="41"/>
    </row>
    <row r="43" spans="2:9" s="12" customFormat="1" ht="24.75">
      <c r="B43" s="49"/>
      <c r="C43" s="50"/>
      <c r="D43" s="50"/>
      <c r="E43" s="51"/>
      <c r="F43" s="52"/>
      <c r="G43" s="45"/>
      <c r="H43" s="41"/>
      <c r="I43" s="41"/>
    </row>
    <row r="44" spans="2:9" s="12" customFormat="1" ht="24.75">
      <c r="B44" s="49"/>
      <c r="C44" s="50"/>
      <c r="D44" s="50"/>
      <c r="E44" s="51"/>
      <c r="F44" s="52"/>
      <c r="G44" s="45"/>
      <c r="H44" s="41"/>
      <c r="I44" s="41"/>
    </row>
    <row r="45" spans="2:9" s="12" customFormat="1" ht="24.75">
      <c r="B45" s="49"/>
      <c r="C45" s="50"/>
      <c r="D45" s="50"/>
      <c r="E45" s="51"/>
      <c r="F45" s="52"/>
      <c r="G45" s="45"/>
      <c r="H45" s="41"/>
      <c r="I45" s="41"/>
    </row>
    <row r="46" spans="2:9" s="12" customFormat="1" ht="24.75">
      <c r="B46" s="49"/>
      <c r="C46" s="50"/>
      <c r="D46" s="50"/>
      <c r="E46" s="51"/>
      <c r="F46" s="52"/>
      <c r="G46" s="45"/>
      <c r="H46" s="41"/>
      <c r="I46" s="41"/>
    </row>
    <row r="47" spans="2:9" s="12" customFormat="1" ht="24.75">
      <c r="B47" s="49"/>
      <c r="C47" s="50"/>
      <c r="D47" s="50"/>
      <c r="E47" s="51"/>
      <c r="F47" s="52"/>
      <c r="G47" s="45"/>
      <c r="H47" s="41"/>
      <c r="I47" s="41"/>
    </row>
    <row r="48" spans="2:9" s="12" customFormat="1" ht="24.75">
      <c r="B48" s="49"/>
      <c r="C48" s="50"/>
      <c r="D48" s="50"/>
      <c r="E48" s="51"/>
      <c r="F48" s="52"/>
      <c r="G48" s="45"/>
      <c r="H48" s="41"/>
      <c r="I48" s="41"/>
    </row>
    <row r="49" spans="2:9" s="12" customFormat="1" ht="24.75">
      <c r="B49" s="49"/>
      <c r="C49" s="50"/>
      <c r="D49" s="50"/>
      <c r="E49" s="51"/>
      <c r="F49" s="52"/>
      <c r="G49" s="45"/>
      <c r="H49" s="41"/>
      <c r="I49" s="41"/>
    </row>
    <row r="50" spans="2:9" s="12" customFormat="1" ht="24.75">
      <c r="B50" s="49"/>
      <c r="C50" s="50"/>
      <c r="D50" s="50"/>
      <c r="E50" s="51"/>
      <c r="F50" s="52"/>
      <c r="G50" s="45"/>
      <c r="H50" s="41"/>
      <c r="I50" s="41"/>
    </row>
    <row r="51" spans="2:9" s="12" customFormat="1" ht="24.75">
      <c r="B51" s="49"/>
      <c r="C51" s="50"/>
      <c r="D51" s="50"/>
      <c r="E51" s="51"/>
      <c r="F51" s="52"/>
      <c r="G51" s="45"/>
      <c r="H51" s="41"/>
      <c r="I51" s="41"/>
    </row>
    <row r="52" spans="2:9" s="12" customFormat="1" ht="24.75">
      <c r="B52" s="49"/>
      <c r="C52" s="50"/>
      <c r="D52" s="50"/>
      <c r="E52" s="51"/>
      <c r="F52" s="52"/>
      <c r="G52" s="45"/>
      <c r="H52" s="41"/>
      <c r="I52" s="41"/>
    </row>
    <row r="53" spans="2:9" s="12" customFormat="1" ht="24.75">
      <c r="B53" s="49"/>
      <c r="C53" s="50"/>
      <c r="D53" s="50"/>
      <c r="E53" s="51"/>
      <c r="F53" s="52"/>
      <c r="G53" s="45"/>
      <c r="H53" s="41"/>
      <c r="I53" s="41"/>
    </row>
    <row r="54" spans="2:9" s="12" customFormat="1" ht="24.75">
      <c r="B54" s="49"/>
      <c r="C54" s="50"/>
      <c r="D54" s="50"/>
      <c r="E54" s="51"/>
      <c r="F54" s="52"/>
      <c r="G54" s="45"/>
      <c r="H54" s="41"/>
      <c r="I54" s="41"/>
    </row>
    <row r="55" spans="2:9" s="12" customFormat="1" ht="24.75">
      <c r="B55" s="49"/>
      <c r="C55" s="50"/>
      <c r="D55" s="50"/>
      <c r="E55" s="51"/>
      <c r="F55" s="52"/>
      <c r="G55" s="45"/>
      <c r="H55" s="41"/>
      <c r="I55" s="41"/>
    </row>
    <row r="56" spans="2:9" s="12" customFormat="1" ht="24.75">
      <c r="B56" s="49"/>
      <c r="C56" s="50"/>
      <c r="D56" s="50"/>
      <c r="E56" s="51"/>
      <c r="F56" s="52"/>
      <c r="G56" s="45"/>
      <c r="H56" s="41"/>
      <c r="I56" s="41"/>
    </row>
    <row r="57" spans="2:7" s="12" customFormat="1" ht="18">
      <c r="B57" s="27"/>
      <c r="C57" s="28"/>
      <c r="D57" s="28"/>
      <c r="E57" s="29"/>
      <c r="F57" s="30"/>
      <c r="G57" s="24"/>
    </row>
    <row r="58" spans="2:7" s="12" customFormat="1" ht="18">
      <c r="B58" s="27"/>
      <c r="C58" s="28"/>
      <c r="D58" s="28"/>
      <c r="E58" s="29"/>
      <c r="F58" s="30"/>
      <c r="G58" s="24"/>
    </row>
    <row r="59" spans="2:7" s="12" customFormat="1" ht="18">
      <c r="B59" s="27"/>
      <c r="C59" s="28"/>
      <c r="D59" s="28"/>
      <c r="E59" s="29"/>
      <c r="F59" s="30"/>
      <c r="G59" s="24"/>
    </row>
    <row r="60" spans="2:7" s="12" customFormat="1" ht="18">
      <c r="B60" s="27"/>
      <c r="C60" s="28"/>
      <c r="D60" s="28"/>
      <c r="E60" s="29"/>
      <c r="F60" s="30"/>
      <c r="G60" s="24"/>
    </row>
    <row r="61" spans="2:7" s="12" customFormat="1" ht="18">
      <c r="B61" s="27"/>
      <c r="C61" s="28"/>
      <c r="D61" s="28"/>
      <c r="E61" s="29"/>
      <c r="F61" s="30"/>
      <c r="G61" s="24"/>
    </row>
    <row r="62" spans="2:7" s="12" customFormat="1" ht="18">
      <c r="B62" s="27"/>
      <c r="C62" s="28"/>
      <c r="D62" s="28"/>
      <c r="E62" s="29"/>
      <c r="F62" s="30"/>
      <c r="G62" s="24"/>
    </row>
    <row r="63" spans="2:7" s="12" customFormat="1" ht="18">
      <c r="B63" s="27"/>
      <c r="C63" s="28"/>
      <c r="D63" s="28"/>
      <c r="E63" s="29"/>
      <c r="F63" s="30"/>
      <c r="G63" s="24"/>
    </row>
    <row r="64" spans="2:7" s="12" customFormat="1" ht="18">
      <c r="B64" s="27"/>
      <c r="C64" s="28"/>
      <c r="D64" s="28"/>
      <c r="E64" s="29"/>
      <c r="F64" s="30"/>
      <c r="G64" s="24"/>
    </row>
    <row r="65" spans="2:7" s="12" customFormat="1" ht="18">
      <c r="B65" s="27"/>
      <c r="C65" s="28"/>
      <c r="D65" s="28"/>
      <c r="E65" s="29"/>
      <c r="F65" s="30"/>
      <c r="G65" s="24"/>
    </row>
    <row r="66" spans="2:7" s="12" customFormat="1" ht="18">
      <c r="B66" s="27"/>
      <c r="C66" s="28"/>
      <c r="D66" s="28"/>
      <c r="E66" s="29"/>
      <c r="F66" s="30"/>
      <c r="G66" s="24"/>
    </row>
    <row r="67" spans="2:7" s="12" customFormat="1" ht="18">
      <c r="B67" s="27"/>
      <c r="C67" s="28"/>
      <c r="D67" s="28"/>
      <c r="E67" s="29"/>
      <c r="F67" s="30"/>
      <c r="G67" s="24"/>
    </row>
    <row r="68" spans="2:7" s="12" customFormat="1" ht="18">
      <c r="B68" s="27"/>
      <c r="C68" s="28"/>
      <c r="D68" s="28"/>
      <c r="E68" s="29"/>
      <c r="F68" s="30"/>
      <c r="G68" s="24"/>
    </row>
    <row r="69" spans="2:7" s="12" customFormat="1" ht="18">
      <c r="B69" s="27"/>
      <c r="C69" s="28"/>
      <c r="D69" s="28"/>
      <c r="E69" s="29"/>
      <c r="F69" s="30"/>
      <c r="G69" s="24"/>
    </row>
    <row r="70" spans="2:7" s="12" customFormat="1" ht="18">
      <c r="B70" s="27"/>
      <c r="C70" s="28"/>
      <c r="D70" s="28"/>
      <c r="E70" s="29"/>
      <c r="F70" s="30"/>
      <c r="G70" s="24"/>
    </row>
    <row r="71" spans="2:7" s="12" customFormat="1" ht="18">
      <c r="B71" s="27"/>
      <c r="C71" s="28"/>
      <c r="D71" s="28"/>
      <c r="E71" s="29"/>
      <c r="F71" s="30"/>
      <c r="G71" s="24"/>
    </row>
    <row r="72" spans="2:7" s="12" customFormat="1" ht="18">
      <c r="B72" s="31"/>
      <c r="C72" s="32"/>
      <c r="D72" s="32"/>
      <c r="E72" s="29"/>
      <c r="F72" s="30"/>
      <c r="G72" s="24"/>
    </row>
    <row r="73" spans="2:7" s="12" customFormat="1" ht="18">
      <c r="B73" s="33"/>
      <c r="C73" s="32"/>
      <c r="D73" s="32"/>
      <c r="E73" s="29"/>
      <c r="F73" s="30"/>
      <c r="G73" s="24"/>
    </row>
    <row r="74" spans="2:7" s="12" customFormat="1" ht="18">
      <c r="B74" s="33"/>
      <c r="C74" s="32"/>
      <c r="D74" s="32"/>
      <c r="E74" s="29"/>
      <c r="F74" s="30"/>
      <c r="G74" s="24"/>
    </row>
    <row r="75" spans="2:7" s="12" customFormat="1" ht="18">
      <c r="B75" s="33"/>
      <c r="C75" s="32"/>
      <c r="D75" s="32"/>
      <c r="E75" s="29"/>
      <c r="F75" s="30"/>
      <c r="G75" s="24"/>
    </row>
    <row r="76" spans="2:7" s="12" customFormat="1" ht="18">
      <c r="B76" s="33"/>
      <c r="C76" s="32"/>
      <c r="D76" s="32"/>
      <c r="E76" s="29"/>
      <c r="F76" s="30"/>
      <c r="G76" s="24"/>
    </row>
    <row r="77" spans="2:7" s="12" customFormat="1" ht="18">
      <c r="B77" s="33"/>
      <c r="C77" s="32"/>
      <c r="D77" s="32"/>
      <c r="E77" s="29"/>
      <c r="F77" s="30"/>
      <c r="G77" s="24"/>
    </row>
    <row r="78" spans="2:7" s="12" customFormat="1" ht="18">
      <c r="B78" s="33"/>
      <c r="C78" s="32"/>
      <c r="D78" s="32"/>
      <c r="E78" s="29"/>
      <c r="F78" s="30"/>
      <c r="G78" s="24"/>
    </row>
    <row r="79" spans="2:7" s="12" customFormat="1" ht="18">
      <c r="B79" s="33"/>
      <c r="C79" s="32"/>
      <c r="D79" s="32"/>
      <c r="E79" s="29"/>
      <c r="F79" s="30"/>
      <c r="G79" s="24"/>
    </row>
    <row r="80" spans="2:7" s="12" customFormat="1" ht="18">
      <c r="B80" s="33"/>
      <c r="C80" s="32"/>
      <c r="D80" s="32"/>
      <c r="E80" s="29"/>
      <c r="F80" s="30"/>
      <c r="G80" s="24"/>
    </row>
    <row r="81" spans="2:7" s="12" customFormat="1" ht="18">
      <c r="B81" s="33"/>
      <c r="C81" s="32"/>
      <c r="D81" s="32"/>
      <c r="E81" s="29"/>
      <c r="F81" s="30"/>
      <c r="G81" s="24"/>
    </row>
    <row r="82" spans="2:7" s="12" customFormat="1" ht="18">
      <c r="B82" s="33"/>
      <c r="C82" s="32"/>
      <c r="D82" s="32"/>
      <c r="E82" s="29"/>
      <c r="F82" s="30"/>
      <c r="G82" s="24"/>
    </row>
    <row r="83" spans="2:7" s="12" customFormat="1" ht="18">
      <c r="B83" s="33"/>
      <c r="C83" s="32"/>
      <c r="D83" s="32"/>
      <c r="E83" s="29"/>
      <c r="F83" s="30"/>
      <c r="G83" s="24"/>
    </row>
    <row r="84" spans="2:7" s="12" customFormat="1" ht="18">
      <c r="B84" s="33"/>
      <c r="C84" s="32"/>
      <c r="D84" s="32"/>
      <c r="E84" s="29"/>
      <c r="F84" s="30"/>
      <c r="G84" s="24"/>
    </row>
    <row r="85" spans="2:7" s="12" customFormat="1" ht="18">
      <c r="B85" s="33"/>
      <c r="C85" s="32"/>
      <c r="D85" s="32"/>
      <c r="E85" s="29"/>
      <c r="F85" s="30"/>
      <c r="G85" s="24"/>
    </row>
    <row r="86" spans="2:7" s="12" customFormat="1" ht="18">
      <c r="B86" s="33"/>
      <c r="C86" s="32"/>
      <c r="D86" s="32"/>
      <c r="E86" s="29"/>
      <c r="F86" s="30"/>
      <c r="G86" s="24"/>
    </row>
    <row r="87" spans="2:7" s="12" customFormat="1" ht="18">
      <c r="B87" s="33"/>
      <c r="C87" s="32"/>
      <c r="D87" s="32"/>
      <c r="E87" s="29"/>
      <c r="F87" s="30"/>
      <c r="G87" s="24"/>
    </row>
    <row r="88" spans="2:7" s="12" customFormat="1" ht="18">
      <c r="B88" s="33"/>
      <c r="C88" s="32"/>
      <c r="D88" s="32"/>
      <c r="E88" s="29"/>
      <c r="F88" s="30"/>
      <c r="G88" s="24"/>
    </row>
    <row r="89" spans="2:7" s="12" customFormat="1" ht="18">
      <c r="B89" s="33"/>
      <c r="C89" s="32"/>
      <c r="D89" s="32"/>
      <c r="E89" s="29"/>
      <c r="F89" s="30"/>
      <c r="G89" s="24"/>
    </row>
    <row r="90" spans="2:7" s="12" customFormat="1" ht="18">
      <c r="B90" s="33"/>
      <c r="C90" s="32"/>
      <c r="D90" s="32"/>
      <c r="E90" s="29"/>
      <c r="F90" s="30"/>
      <c r="G90" s="24"/>
    </row>
    <row r="91" spans="2:7" s="12" customFormat="1" ht="18">
      <c r="B91" s="33"/>
      <c r="C91" s="32"/>
      <c r="D91" s="32"/>
      <c r="E91" s="29"/>
      <c r="F91" s="30"/>
      <c r="G91" s="24"/>
    </row>
    <row r="92" spans="2:7" s="12" customFormat="1" ht="18">
      <c r="B92" s="33"/>
      <c r="C92" s="32"/>
      <c r="D92" s="32"/>
      <c r="E92" s="29"/>
      <c r="F92" s="30"/>
      <c r="G92" s="24"/>
    </row>
    <row r="93" spans="2:7" s="12" customFormat="1" ht="18">
      <c r="B93" s="33"/>
      <c r="C93" s="32"/>
      <c r="D93" s="32"/>
      <c r="E93" s="29"/>
      <c r="F93" s="30"/>
      <c r="G93" s="24"/>
    </row>
    <row r="94" spans="2:7" s="12" customFormat="1" ht="18">
      <c r="B94" s="33"/>
      <c r="C94" s="32"/>
      <c r="D94" s="32"/>
      <c r="E94" s="29"/>
      <c r="F94" s="30"/>
      <c r="G94" s="24"/>
    </row>
    <row r="95" spans="2:7" s="12" customFormat="1" ht="18">
      <c r="B95" s="33"/>
      <c r="C95" s="32"/>
      <c r="D95" s="32"/>
      <c r="E95" s="29"/>
      <c r="F95" s="30"/>
      <c r="G95" s="24"/>
    </row>
    <row r="96" spans="2:7" s="12" customFormat="1" ht="18">
      <c r="B96" s="33"/>
      <c r="C96" s="32"/>
      <c r="D96" s="32"/>
      <c r="E96" s="29"/>
      <c r="F96" s="30"/>
      <c r="G96" s="24"/>
    </row>
    <row r="97" spans="2:7" s="12" customFormat="1" ht="18">
      <c r="B97" s="33"/>
      <c r="C97" s="32"/>
      <c r="D97" s="32"/>
      <c r="E97" s="29"/>
      <c r="F97" s="30"/>
      <c r="G97" s="24"/>
    </row>
    <row r="98" spans="2:7" s="12" customFormat="1" ht="18">
      <c r="B98" s="33"/>
      <c r="C98" s="32"/>
      <c r="D98" s="32"/>
      <c r="E98" s="29"/>
      <c r="F98" s="30"/>
      <c r="G98" s="24"/>
    </row>
    <row r="99" spans="2:7" s="12" customFormat="1" ht="18">
      <c r="B99" s="33"/>
      <c r="C99" s="32"/>
      <c r="D99" s="32"/>
      <c r="E99" s="29"/>
      <c r="F99" s="30"/>
      <c r="G99" s="24"/>
    </row>
    <row r="100" spans="2:7" s="12" customFormat="1" ht="18">
      <c r="B100" s="33"/>
      <c r="C100" s="32"/>
      <c r="D100" s="32"/>
      <c r="E100" s="29"/>
      <c r="F100" s="30"/>
      <c r="G100" s="24"/>
    </row>
    <row r="101" spans="2:7" s="12" customFormat="1" ht="18">
      <c r="B101" s="33"/>
      <c r="C101" s="32"/>
      <c r="D101" s="32"/>
      <c r="E101" s="29"/>
      <c r="F101" s="30"/>
      <c r="G101" s="24"/>
    </row>
    <row r="102" spans="2:7" ht="12.75">
      <c r="B102" s="26"/>
      <c r="C102" s="34"/>
      <c r="D102" s="34"/>
      <c r="E102" s="35"/>
      <c r="F102" s="36"/>
      <c r="G102" s="37"/>
    </row>
    <row r="103" spans="2:7" ht="12.75">
      <c r="B103" s="26"/>
      <c r="C103" s="34"/>
      <c r="D103" s="34"/>
      <c r="E103" s="35"/>
      <c r="F103" s="36"/>
      <c r="G103" s="37"/>
    </row>
    <row r="104" spans="2:7" ht="12.75">
      <c r="B104" s="26"/>
      <c r="C104" s="34"/>
      <c r="D104" s="34"/>
      <c r="E104" s="35"/>
      <c r="F104" s="36"/>
      <c r="G104" s="37"/>
    </row>
    <row r="105" spans="2:7" ht="12.75">
      <c r="B105" s="26"/>
      <c r="C105" s="34"/>
      <c r="D105" s="34"/>
      <c r="E105" s="35"/>
      <c r="F105" s="36"/>
      <c r="G105" s="37"/>
    </row>
    <row r="106" spans="2:7" ht="12.75">
      <c r="B106" s="26"/>
      <c r="C106" s="34"/>
      <c r="D106" s="34"/>
      <c r="E106" s="35"/>
      <c r="F106" s="36"/>
      <c r="G106" s="37"/>
    </row>
    <row r="107" spans="2:7" ht="12.75">
      <c r="B107" s="26"/>
      <c r="C107" s="34"/>
      <c r="D107" s="34"/>
      <c r="E107" s="35"/>
      <c r="F107" s="36"/>
      <c r="G107" s="37"/>
    </row>
    <row r="108" spans="2:7" ht="12.75">
      <c r="B108" s="26"/>
      <c r="C108" s="34"/>
      <c r="D108" s="34"/>
      <c r="E108" s="35"/>
      <c r="F108" s="36"/>
      <c r="G108" s="37"/>
    </row>
    <row r="109" spans="2:7" ht="12.75">
      <c r="B109" s="26"/>
      <c r="C109" s="34"/>
      <c r="D109" s="34"/>
      <c r="E109" s="35"/>
      <c r="F109" s="36"/>
      <c r="G109" s="37"/>
    </row>
    <row r="110" spans="2:7" ht="12.75">
      <c r="B110" s="26"/>
      <c r="C110" s="34"/>
      <c r="D110" s="34"/>
      <c r="E110" s="35"/>
      <c r="F110" s="36"/>
      <c r="G110" s="37"/>
    </row>
    <row r="111" spans="2:7" ht="12.75">
      <c r="B111" s="26"/>
      <c r="C111" s="34"/>
      <c r="D111" s="34"/>
      <c r="E111" s="35"/>
      <c r="F111" s="36"/>
      <c r="G111" s="37"/>
    </row>
    <row r="112" spans="2:7" ht="12.75">
      <c r="B112" s="26"/>
      <c r="C112" s="34"/>
      <c r="D112" s="34"/>
      <c r="E112" s="35"/>
      <c r="F112" s="36"/>
      <c r="G112" s="37"/>
    </row>
    <row r="113" spans="2:7" ht="12.75">
      <c r="B113" s="26"/>
      <c r="C113" s="34"/>
      <c r="D113" s="34"/>
      <c r="E113" s="35"/>
      <c r="F113" s="36"/>
      <c r="G113" s="37"/>
    </row>
    <row r="114" spans="2:7" ht="12.75">
      <c r="B114" s="26"/>
      <c r="C114" s="34"/>
      <c r="D114" s="34"/>
      <c r="E114" s="35"/>
      <c r="F114" s="36"/>
      <c r="G114" s="37"/>
    </row>
    <row r="115" spans="2:7" ht="12.75">
      <c r="B115" s="26"/>
      <c r="C115" s="34"/>
      <c r="D115" s="34"/>
      <c r="E115" s="35"/>
      <c r="F115" s="36"/>
      <c r="G115" s="37"/>
    </row>
    <row r="116" spans="2:7" ht="12.75">
      <c r="B116" s="26"/>
      <c r="C116" s="34"/>
      <c r="D116" s="34"/>
      <c r="E116" s="35"/>
      <c r="F116" s="36"/>
      <c r="G116" s="37"/>
    </row>
    <row r="117" spans="2:7" ht="12.75">
      <c r="B117" s="26"/>
      <c r="C117" s="34"/>
      <c r="D117" s="34"/>
      <c r="E117" s="35"/>
      <c r="F117" s="36"/>
      <c r="G117" s="37"/>
    </row>
    <row r="118" spans="2:7" ht="12.75">
      <c r="B118" s="26"/>
      <c r="C118" s="34"/>
      <c r="D118" s="34"/>
      <c r="E118" s="35"/>
      <c r="F118" s="36"/>
      <c r="G118" s="37"/>
    </row>
    <row r="119" spans="2:7" ht="12.75">
      <c r="B119" s="26"/>
      <c r="C119" s="34"/>
      <c r="D119" s="34"/>
      <c r="E119" s="35"/>
      <c r="F119" s="36"/>
      <c r="G119" s="37"/>
    </row>
    <row r="120" spans="2:7" ht="12.75">
      <c r="B120" s="26"/>
      <c r="C120" s="34"/>
      <c r="D120" s="34"/>
      <c r="E120" s="35"/>
      <c r="F120" s="36"/>
      <c r="G120" s="37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D1:N84"/>
  <sheetViews>
    <sheetView view="pageBreakPreview" zoomScale="20" zoomScaleNormal="65" zoomScaleSheetLayoutView="20" zoomScalePageLayoutView="0" workbookViewId="0" topLeftCell="A1">
      <selection activeCell="I4" sqref="I4:N6"/>
    </sheetView>
  </sheetViews>
  <sheetFormatPr defaultColWidth="9.00390625" defaultRowHeight="12.75"/>
  <cols>
    <col min="4" max="4" width="21.50390625" style="0" customWidth="1"/>
    <col min="5" max="5" width="45.375" style="0" customWidth="1"/>
    <col min="6" max="6" width="0" style="0" hidden="1" customWidth="1"/>
    <col min="7" max="7" width="255.50390625" style="0" customWidth="1"/>
    <col min="8" max="8" width="100.50390625" style="0" customWidth="1"/>
    <col min="9" max="9" width="76.00390625" style="0" customWidth="1"/>
    <col min="10" max="10" width="89.375" style="0" customWidth="1"/>
    <col min="11" max="11" width="84.875" style="0" customWidth="1"/>
    <col min="13" max="13" width="30.375" style="0" customWidth="1"/>
  </cols>
  <sheetData>
    <row r="1" spans="4:14" ht="87" customHeight="1">
      <c r="D1" s="1"/>
      <c r="E1" s="61"/>
      <c r="F1" s="61"/>
      <c r="G1" s="61"/>
      <c r="H1" s="61"/>
      <c r="I1" s="61"/>
      <c r="J1" s="61"/>
      <c r="K1" s="288"/>
      <c r="L1" s="288"/>
      <c r="M1" s="288"/>
      <c r="N1" s="61"/>
    </row>
    <row r="2" spans="4:14" ht="69" customHeight="1" hidden="1">
      <c r="D2" s="1"/>
      <c r="E2" s="112"/>
      <c r="F2" s="112"/>
      <c r="G2" s="112"/>
      <c r="H2" s="112" t="s">
        <v>240</v>
      </c>
      <c r="I2" s="112"/>
      <c r="J2" s="112"/>
      <c r="K2" s="284"/>
      <c r="L2" s="289"/>
      <c r="M2" s="289"/>
      <c r="N2" s="112"/>
    </row>
    <row r="3" spans="4:14" ht="85.5" customHeight="1">
      <c r="D3" s="1"/>
      <c r="E3" s="112"/>
      <c r="F3" s="112"/>
      <c r="G3" s="112"/>
      <c r="H3" s="112"/>
      <c r="I3" s="54"/>
      <c r="J3" s="56"/>
      <c r="K3" s="284" t="s">
        <v>270</v>
      </c>
      <c r="L3" s="285"/>
      <c r="M3" s="285"/>
      <c r="N3" s="54"/>
    </row>
    <row r="4" spans="4:14" ht="26.25" customHeight="1">
      <c r="D4" s="1"/>
      <c r="E4" s="112"/>
      <c r="F4" s="112"/>
      <c r="G4" s="112"/>
      <c r="H4" s="112"/>
      <c r="I4" s="285" t="s">
        <v>335</v>
      </c>
      <c r="J4" s="285"/>
      <c r="K4" s="285"/>
      <c r="L4" s="285"/>
      <c r="M4" s="285"/>
      <c r="N4" s="285"/>
    </row>
    <row r="5" spans="4:14" ht="34.5" customHeight="1">
      <c r="D5" s="1"/>
      <c r="E5" s="112"/>
      <c r="F5" s="112"/>
      <c r="G5" s="112"/>
      <c r="H5" s="112"/>
      <c r="I5" s="285"/>
      <c r="J5" s="285"/>
      <c r="K5" s="285"/>
      <c r="L5" s="285"/>
      <c r="M5" s="285"/>
      <c r="N5" s="285"/>
    </row>
    <row r="6" spans="4:14" ht="154.5" customHeight="1">
      <c r="D6" s="1"/>
      <c r="E6" s="112"/>
      <c r="F6" s="112"/>
      <c r="G6" s="112"/>
      <c r="H6" s="112"/>
      <c r="I6" s="285"/>
      <c r="J6" s="285"/>
      <c r="K6" s="285"/>
      <c r="L6" s="285"/>
      <c r="M6" s="285"/>
      <c r="N6" s="285"/>
    </row>
    <row r="7" spans="4:14" ht="15.75" customHeight="1">
      <c r="D7" s="1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4:14" ht="36" customHeight="1">
      <c r="D8" s="1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4:14" ht="276.75" customHeight="1">
      <c r="D9" s="1"/>
      <c r="E9" s="286" t="s">
        <v>262</v>
      </c>
      <c r="F9" s="286"/>
      <c r="G9" s="286"/>
      <c r="H9" s="286"/>
      <c r="I9" s="286"/>
      <c r="J9" s="286"/>
      <c r="K9" s="286"/>
      <c r="L9" s="212"/>
      <c r="M9" s="111"/>
      <c r="N9" s="111"/>
    </row>
    <row r="10" spans="4:14" ht="35.25" customHeight="1">
      <c r="D10" s="1"/>
      <c r="E10" s="213"/>
      <c r="F10" s="213"/>
      <c r="G10" s="213"/>
      <c r="H10" s="214"/>
      <c r="I10" s="287"/>
      <c r="J10" s="287"/>
      <c r="K10" s="287"/>
      <c r="L10" s="212"/>
      <c r="M10" s="111"/>
      <c r="N10" s="111"/>
    </row>
    <row r="11" spans="4:14" ht="294" customHeight="1">
      <c r="D11" s="1"/>
      <c r="E11" s="182" t="s">
        <v>33</v>
      </c>
      <c r="F11" s="182" t="s">
        <v>34</v>
      </c>
      <c r="G11" s="182"/>
      <c r="H11" s="183" t="s">
        <v>55</v>
      </c>
      <c r="I11" s="183" t="s">
        <v>56</v>
      </c>
      <c r="J11" s="184" t="s">
        <v>184</v>
      </c>
      <c r="K11" s="185" t="s">
        <v>269</v>
      </c>
      <c r="L11" s="212"/>
      <c r="M11" s="111"/>
      <c r="N11" s="111"/>
    </row>
    <row r="12" spans="4:14" ht="69.75">
      <c r="D12" s="1"/>
      <c r="E12" s="186">
        <v>1</v>
      </c>
      <c r="F12" s="186">
        <v>2</v>
      </c>
      <c r="G12" s="186">
        <v>2</v>
      </c>
      <c r="H12" s="187" t="s">
        <v>35</v>
      </c>
      <c r="I12" s="187" t="s">
        <v>36</v>
      </c>
      <c r="J12" s="187" t="s">
        <v>37</v>
      </c>
      <c r="K12" s="186">
        <v>6</v>
      </c>
      <c r="L12" s="212"/>
      <c r="M12" s="111"/>
      <c r="N12" s="111"/>
    </row>
    <row r="13" spans="4:14" ht="69.75" customHeight="1" hidden="1">
      <c r="D13" s="1"/>
      <c r="E13" s="188" t="e">
        <f>#REF!+1</f>
        <v>#REF!</v>
      </c>
      <c r="F13" s="189" t="s">
        <v>157</v>
      </c>
      <c r="G13" s="189"/>
      <c r="H13" s="190" t="s">
        <v>173</v>
      </c>
      <c r="I13" s="190"/>
      <c r="J13" s="191">
        <f>J14</f>
        <v>0</v>
      </c>
      <c r="K13" s="191">
        <f>K14</f>
        <v>0</v>
      </c>
      <c r="L13" s="212"/>
      <c r="M13" s="111"/>
      <c r="N13" s="111"/>
    </row>
    <row r="14" spans="4:14" ht="71.25" customHeight="1" hidden="1">
      <c r="D14" s="1"/>
      <c r="E14" s="188" t="e">
        <f aca="true" t="shared" si="0" ref="E14:E20">E13+1</f>
        <v>#REF!</v>
      </c>
      <c r="F14" s="192" t="s">
        <v>155</v>
      </c>
      <c r="G14" s="233"/>
      <c r="H14" s="193" t="s">
        <v>174</v>
      </c>
      <c r="I14" s="190"/>
      <c r="J14" s="191">
        <f>J15+J16+J17+J18+J19+J20</f>
        <v>0</v>
      </c>
      <c r="K14" s="191">
        <f>K15+K16+K17+K18+K19+K20</f>
        <v>0</v>
      </c>
      <c r="L14" s="212"/>
      <c r="M14" s="111"/>
      <c r="N14" s="111"/>
    </row>
    <row r="15" spans="4:14" ht="85.5" customHeight="1" hidden="1">
      <c r="D15" s="1"/>
      <c r="E15" s="188" t="e">
        <f t="shared" si="0"/>
        <v>#REF!</v>
      </c>
      <c r="F15" s="194" t="s">
        <v>91</v>
      </c>
      <c r="G15" s="234"/>
      <c r="H15" s="193" t="s">
        <v>174</v>
      </c>
      <c r="I15" s="190" t="s">
        <v>81</v>
      </c>
      <c r="J15" s="191"/>
      <c r="K15" s="191">
        <v>0</v>
      </c>
      <c r="L15" s="212"/>
      <c r="M15" s="111"/>
      <c r="N15" s="111"/>
    </row>
    <row r="16" spans="4:14" ht="40.5" customHeight="1" hidden="1">
      <c r="D16" s="1"/>
      <c r="E16" s="188" t="e">
        <f t="shared" si="0"/>
        <v>#REF!</v>
      </c>
      <c r="F16" s="194" t="s">
        <v>82</v>
      </c>
      <c r="G16" s="234"/>
      <c r="H16" s="193" t="s">
        <v>174</v>
      </c>
      <c r="I16" s="190" t="s">
        <v>175</v>
      </c>
      <c r="J16" s="191"/>
      <c r="K16" s="191">
        <v>0</v>
      </c>
      <c r="L16" s="212"/>
      <c r="M16" s="111"/>
      <c r="N16" s="111"/>
    </row>
    <row r="17" spans="4:14" ht="72.75" customHeight="1" hidden="1">
      <c r="D17" s="1"/>
      <c r="E17" s="188" t="e">
        <f t="shared" si="0"/>
        <v>#REF!</v>
      </c>
      <c r="F17" s="194" t="s">
        <v>83</v>
      </c>
      <c r="G17" s="234"/>
      <c r="H17" s="193" t="s">
        <v>174</v>
      </c>
      <c r="I17" s="190" t="s">
        <v>84</v>
      </c>
      <c r="J17" s="191"/>
      <c r="K17" s="191">
        <v>0</v>
      </c>
      <c r="L17" s="212"/>
      <c r="M17" s="111"/>
      <c r="N17" s="111"/>
    </row>
    <row r="18" spans="4:14" ht="88.5" customHeight="1" hidden="1">
      <c r="D18" s="1"/>
      <c r="E18" s="188" t="e">
        <f t="shared" si="0"/>
        <v>#REF!</v>
      </c>
      <c r="F18" s="194" t="s">
        <v>1</v>
      </c>
      <c r="G18" s="234"/>
      <c r="H18" s="193" t="s">
        <v>174</v>
      </c>
      <c r="I18" s="190" t="s">
        <v>87</v>
      </c>
      <c r="J18" s="191"/>
      <c r="K18" s="191">
        <v>0</v>
      </c>
      <c r="L18" s="212"/>
      <c r="M18" s="111"/>
      <c r="N18" s="111"/>
    </row>
    <row r="19" spans="4:14" ht="42" customHeight="1" hidden="1">
      <c r="D19" s="1"/>
      <c r="E19" s="188" t="e">
        <f t="shared" si="0"/>
        <v>#REF!</v>
      </c>
      <c r="F19" s="194" t="s">
        <v>85</v>
      </c>
      <c r="G19" s="234"/>
      <c r="H19" s="193" t="s">
        <v>174</v>
      </c>
      <c r="I19" s="190">
        <v>851</v>
      </c>
      <c r="J19" s="191"/>
      <c r="K19" s="191">
        <v>0</v>
      </c>
      <c r="L19" s="212"/>
      <c r="M19" s="111"/>
      <c r="N19" s="111"/>
    </row>
    <row r="20" spans="4:14" ht="52.5" customHeight="1" hidden="1">
      <c r="D20" s="1"/>
      <c r="E20" s="188" t="e">
        <f t="shared" si="0"/>
        <v>#REF!</v>
      </c>
      <c r="F20" s="194" t="s">
        <v>86</v>
      </c>
      <c r="G20" s="234"/>
      <c r="H20" s="193" t="s">
        <v>174</v>
      </c>
      <c r="I20" s="190">
        <v>852</v>
      </c>
      <c r="J20" s="191"/>
      <c r="K20" s="191">
        <v>0</v>
      </c>
      <c r="L20" s="212"/>
      <c r="M20" s="111"/>
      <c r="N20" s="111"/>
    </row>
    <row r="21" spans="4:14" ht="251.25" customHeight="1">
      <c r="D21" s="1"/>
      <c r="E21" s="195">
        <v>1</v>
      </c>
      <c r="F21" s="196" t="s">
        <v>209</v>
      </c>
      <c r="G21" s="196" t="s">
        <v>209</v>
      </c>
      <c r="H21" s="195" t="s">
        <v>143</v>
      </c>
      <c r="I21" s="195"/>
      <c r="J21" s="250">
        <f>J22++J34+J46+J52</f>
        <v>0</v>
      </c>
      <c r="K21" s="250">
        <f>K22+K34+K46+K52</f>
        <v>6150452.4399999995</v>
      </c>
      <c r="L21" s="212"/>
      <c r="M21" s="170"/>
      <c r="N21" s="111"/>
    </row>
    <row r="22" spans="4:14" ht="165" customHeight="1">
      <c r="D22" s="1"/>
      <c r="E22" s="195" t="s">
        <v>196</v>
      </c>
      <c r="F22" s="196" t="s">
        <v>231</v>
      </c>
      <c r="G22" s="196" t="s">
        <v>222</v>
      </c>
      <c r="H22" s="198" t="s">
        <v>223</v>
      </c>
      <c r="I22" s="195" t="s">
        <v>58</v>
      </c>
      <c r="J22" s="197">
        <f>J23++J24+J25+J28+J29++J32+J33</f>
        <v>0</v>
      </c>
      <c r="K22" s="197">
        <f>K23+++K24+K25++K28+K29+K32+K33</f>
        <v>1471624</v>
      </c>
      <c r="L22" s="212"/>
      <c r="M22" s="170"/>
      <c r="N22" s="111"/>
    </row>
    <row r="23" spans="4:14" ht="183.75" customHeight="1">
      <c r="D23" s="1"/>
      <c r="E23" s="195"/>
      <c r="F23" s="194" t="s">
        <v>162</v>
      </c>
      <c r="G23" s="194" t="s">
        <v>162</v>
      </c>
      <c r="H23" s="193" t="s">
        <v>152</v>
      </c>
      <c r="I23" s="190" t="s">
        <v>81</v>
      </c>
      <c r="J23" s="191"/>
      <c r="K23" s="191">
        <v>680060</v>
      </c>
      <c r="L23" s="212"/>
      <c r="M23" s="170"/>
      <c r="N23" s="111"/>
    </row>
    <row r="24" spans="4:14" ht="245.25" customHeight="1">
      <c r="D24" s="1"/>
      <c r="E24" s="195"/>
      <c r="F24" s="199" t="s">
        <v>219</v>
      </c>
      <c r="G24" s="199" t="s">
        <v>219</v>
      </c>
      <c r="H24" s="193" t="s">
        <v>152</v>
      </c>
      <c r="I24" s="190" t="s">
        <v>160</v>
      </c>
      <c r="J24" s="191"/>
      <c r="K24" s="191">
        <v>205377</v>
      </c>
      <c r="L24" s="212"/>
      <c r="M24" s="170"/>
      <c r="N24" s="111"/>
    </row>
    <row r="25" spans="4:14" ht="144.75" customHeight="1">
      <c r="D25" s="1"/>
      <c r="E25" s="195"/>
      <c r="F25" s="194" t="s">
        <v>1</v>
      </c>
      <c r="G25" s="194" t="s">
        <v>1</v>
      </c>
      <c r="H25" s="193" t="s">
        <v>153</v>
      </c>
      <c r="I25" s="190" t="s">
        <v>87</v>
      </c>
      <c r="J25" s="191"/>
      <c r="K25" s="191">
        <v>256800</v>
      </c>
      <c r="L25" s="212"/>
      <c r="M25" s="170"/>
      <c r="N25" s="111"/>
    </row>
    <row r="26" spans="4:14" ht="114" customHeight="1" hidden="1">
      <c r="D26" s="1"/>
      <c r="E26" s="195"/>
      <c r="F26" s="194" t="s">
        <v>85</v>
      </c>
      <c r="G26" s="194" t="s">
        <v>1</v>
      </c>
      <c r="H26" s="193" t="s">
        <v>153</v>
      </c>
      <c r="I26" s="190">
        <v>851</v>
      </c>
      <c r="J26" s="191"/>
      <c r="K26" s="191"/>
      <c r="L26" s="212"/>
      <c r="M26" s="170"/>
      <c r="N26" s="111"/>
    </row>
    <row r="27" spans="4:14" ht="99" customHeight="1" hidden="1">
      <c r="D27" s="1"/>
      <c r="E27" s="195"/>
      <c r="F27" s="194" t="s">
        <v>86</v>
      </c>
      <c r="G27" s="194" t="s">
        <v>85</v>
      </c>
      <c r="H27" s="193" t="s">
        <v>153</v>
      </c>
      <c r="I27" s="190">
        <v>852</v>
      </c>
      <c r="J27" s="191"/>
      <c r="K27" s="191"/>
      <c r="L27" s="212"/>
      <c r="M27" s="170"/>
      <c r="N27" s="111"/>
    </row>
    <row r="28" spans="4:14" ht="99" customHeight="1">
      <c r="D28" s="1"/>
      <c r="E28" s="195"/>
      <c r="F28" s="194"/>
      <c r="G28" s="194" t="s">
        <v>268</v>
      </c>
      <c r="H28" s="193" t="s">
        <v>153</v>
      </c>
      <c r="I28" s="190" t="s">
        <v>267</v>
      </c>
      <c r="J28" s="191"/>
      <c r="K28" s="191">
        <v>5000</v>
      </c>
      <c r="L28" s="212"/>
      <c r="M28" s="170"/>
      <c r="N28" s="111"/>
    </row>
    <row r="29" spans="4:14" ht="90" customHeight="1">
      <c r="D29" s="1"/>
      <c r="E29" s="195"/>
      <c r="F29" s="194"/>
      <c r="G29" s="248" t="s">
        <v>274</v>
      </c>
      <c r="H29" s="193" t="s">
        <v>275</v>
      </c>
      <c r="I29" s="190" t="s">
        <v>277</v>
      </c>
      <c r="J29" s="191"/>
      <c r="K29" s="191">
        <f>K30+K31</f>
        <v>290587</v>
      </c>
      <c r="L29" s="212"/>
      <c r="M29" s="170"/>
      <c r="N29" s="111"/>
    </row>
    <row r="30" spans="4:14" ht="165" customHeight="1">
      <c r="D30" s="1"/>
      <c r="E30" s="195"/>
      <c r="F30" s="194"/>
      <c r="G30" s="249" t="s">
        <v>162</v>
      </c>
      <c r="H30" s="193" t="s">
        <v>275</v>
      </c>
      <c r="I30" s="190" t="s">
        <v>81</v>
      </c>
      <c r="J30" s="191"/>
      <c r="K30" s="191">
        <v>223185</v>
      </c>
      <c r="L30" s="212"/>
      <c r="M30" s="170"/>
      <c r="N30" s="111"/>
    </row>
    <row r="31" spans="4:14" ht="258" customHeight="1">
      <c r="D31" s="1"/>
      <c r="E31" s="195"/>
      <c r="F31" s="194"/>
      <c r="G31" s="248" t="s">
        <v>219</v>
      </c>
      <c r="H31" s="193" t="s">
        <v>275</v>
      </c>
      <c r="I31" s="190" t="s">
        <v>160</v>
      </c>
      <c r="J31" s="191"/>
      <c r="K31" s="191">
        <v>67402</v>
      </c>
      <c r="L31" s="212"/>
      <c r="M31" s="170"/>
      <c r="N31" s="111"/>
    </row>
    <row r="32" spans="4:14" ht="135" customHeight="1">
      <c r="D32" s="1"/>
      <c r="E32" s="195"/>
      <c r="F32" s="194"/>
      <c r="G32" s="194" t="s">
        <v>1</v>
      </c>
      <c r="H32" s="193" t="s">
        <v>291</v>
      </c>
      <c r="I32" s="190" t="s">
        <v>87</v>
      </c>
      <c r="J32" s="191"/>
      <c r="K32" s="191">
        <v>26800</v>
      </c>
      <c r="L32" s="212"/>
      <c r="M32" s="170"/>
      <c r="N32" s="111"/>
    </row>
    <row r="33" spans="4:14" ht="135" customHeight="1">
      <c r="D33" s="1"/>
      <c r="E33" s="195"/>
      <c r="F33" s="194"/>
      <c r="G33" s="194" t="s">
        <v>1</v>
      </c>
      <c r="H33" s="193" t="s">
        <v>312</v>
      </c>
      <c r="I33" s="190" t="s">
        <v>87</v>
      </c>
      <c r="J33" s="191"/>
      <c r="K33" s="191">
        <v>7000</v>
      </c>
      <c r="L33" s="212"/>
      <c r="M33" s="170"/>
      <c r="N33" s="111"/>
    </row>
    <row r="34" spans="4:14" ht="244.5" customHeight="1">
      <c r="D34" s="1"/>
      <c r="E34" s="195" t="s">
        <v>179</v>
      </c>
      <c r="F34" s="200" t="s">
        <v>211</v>
      </c>
      <c r="G34" s="200" t="s">
        <v>211</v>
      </c>
      <c r="H34" s="198" t="s">
        <v>148</v>
      </c>
      <c r="I34" s="195"/>
      <c r="J34" s="197">
        <f>J35+J43</f>
        <v>0</v>
      </c>
      <c r="K34" s="197">
        <f>K35+K43</f>
        <v>1105300</v>
      </c>
      <c r="L34" s="212"/>
      <c r="M34" s="170"/>
      <c r="N34" s="111"/>
    </row>
    <row r="35" spans="4:14" ht="250.5" customHeight="1">
      <c r="D35" s="1"/>
      <c r="E35" s="195"/>
      <c r="F35" s="194" t="s">
        <v>200</v>
      </c>
      <c r="G35" s="194" t="s">
        <v>200</v>
      </c>
      <c r="H35" s="190" t="s">
        <v>163</v>
      </c>
      <c r="I35" s="190" t="s">
        <v>58</v>
      </c>
      <c r="J35" s="191">
        <f>J36+J37+J38</f>
        <v>0</v>
      </c>
      <c r="K35" s="191">
        <f>K36+K37+K38</f>
        <v>104300</v>
      </c>
      <c r="L35" s="212"/>
      <c r="M35" s="170"/>
      <c r="N35" s="111"/>
    </row>
    <row r="36" spans="4:14" ht="195.75" customHeight="1">
      <c r="D36" s="1"/>
      <c r="E36" s="195"/>
      <c r="F36" s="194" t="s">
        <v>221</v>
      </c>
      <c r="G36" s="194" t="s">
        <v>221</v>
      </c>
      <c r="H36" s="190" t="s">
        <v>163</v>
      </c>
      <c r="I36" s="190" t="s">
        <v>81</v>
      </c>
      <c r="J36" s="191"/>
      <c r="K36" s="191">
        <v>79200</v>
      </c>
      <c r="L36" s="212"/>
      <c r="M36" s="170"/>
      <c r="N36" s="111"/>
    </row>
    <row r="37" spans="4:14" ht="220.5" customHeight="1">
      <c r="D37" s="1"/>
      <c r="E37" s="195"/>
      <c r="F37" s="199" t="s">
        <v>219</v>
      </c>
      <c r="G37" s="199" t="s">
        <v>219</v>
      </c>
      <c r="H37" s="190" t="s">
        <v>163</v>
      </c>
      <c r="I37" s="190" t="s">
        <v>160</v>
      </c>
      <c r="J37" s="191"/>
      <c r="K37" s="191">
        <v>23920</v>
      </c>
      <c r="L37" s="212"/>
      <c r="M37" s="170"/>
      <c r="N37" s="111"/>
    </row>
    <row r="38" spans="4:14" ht="198.75" customHeight="1">
      <c r="D38" s="1"/>
      <c r="E38" s="195"/>
      <c r="F38" s="194" t="s">
        <v>1</v>
      </c>
      <c r="G38" s="194" t="s">
        <v>1</v>
      </c>
      <c r="H38" s="190" t="s">
        <v>163</v>
      </c>
      <c r="I38" s="190" t="s">
        <v>87</v>
      </c>
      <c r="J38" s="191"/>
      <c r="K38" s="191">
        <v>1180</v>
      </c>
      <c r="L38" s="212"/>
      <c r="M38" s="170"/>
      <c r="N38" s="111"/>
    </row>
    <row r="39" spans="4:14" ht="165" customHeight="1" hidden="1">
      <c r="D39" s="1"/>
      <c r="E39" s="195" t="s">
        <v>180</v>
      </c>
      <c r="F39" s="201" t="s">
        <v>183</v>
      </c>
      <c r="G39" s="194" t="s">
        <v>161</v>
      </c>
      <c r="H39" s="202" t="s">
        <v>148</v>
      </c>
      <c r="I39" s="195"/>
      <c r="J39" s="197">
        <f>J40</f>
        <v>0</v>
      </c>
      <c r="K39" s="197">
        <f>K40</f>
        <v>23.450000000000003</v>
      </c>
      <c r="L39" s="212"/>
      <c r="M39" s="170"/>
      <c r="N39" s="111"/>
    </row>
    <row r="40" spans="4:14" ht="190.5" customHeight="1" hidden="1">
      <c r="D40" s="1"/>
      <c r="E40" s="195"/>
      <c r="F40" s="203" t="s">
        <v>156</v>
      </c>
      <c r="G40" s="194" t="s">
        <v>1</v>
      </c>
      <c r="H40" s="204" t="s">
        <v>149</v>
      </c>
      <c r="I40" s="190" t="s">
        <v>58</v>
      </c>
      <c r="J40" s="191">
        <f>J41+J42</f>
        <v>0</v>
      </c>
      <c r="K40" s="191">
        <f>K41+K42</f>
        <v>23.450000000000003</v>
      </c>
      <c r="L40" s="212"/>
      <c r="M40" s="170"/>
      <c r="N40" s="111"/>
    </row>
    <row r="41" spans="4:14" ht="98.25" customHeight="1" hidden="1">
      <c r="D41" s="1"/>
      <c r="E41" s="195"/>
      <c r="F41" s="194" t="s">
        <v>162</v>
      </c>
      <c r="G41" s="194"/>
      <c r="H41" s="204" t="s">
        <v>149</v>
      </c>
      <c r="I41" s="190" t="s">
        <v>81</v>
      </c>
      <c r="J41" s="191"/>
      <c r="K41" s="191">
        <v>18.01</v>
      </c>
      <c r="L41" s="212"/>
      <c r="M41" s="170"/>
      <c r="N41" s="111"/>
    </row>
    <row r="42" spans="4:14" ht="86.25" customHeight="1" hidden="1">
      <c r="D42" s="1"/>
      <c r="E42" s="195"/>
      <c r="F42" s="194" t="s">
        <v>161</v>
      </c>
      <c r="G42" s="194"/>
      <c r="H42" s="204" t="s">
        <v>149</v>
      </c>
      <c r="I42" s="190" t="s">
        <v>160</v>
      </c>
      <c r="J42" s="191"/>
      <c r="K42" s="191">
        <v>5.44</v>
      </c>
      <c r="L42" s="212"/>
      <c r="M42" s="170"/>
      <c r="N42" s="111"/>
    </row>
    <row r="43" spans="4:14" ht="190.5" customHeight="1">
      <c r="D43" s="1"/>
      <c r="E43" s="195"/>
      <c r="F43" s="194"/>
      <c r="G43" s="194" t="s">
        <v>211</v>
      </c>
      <c r="H43" s="204" t="s">
        <v>303</v>
      </c>
      <c r="I43" s="190" t="s">
        <v>58</v>
      </c>
      <c r="J43" s="191"/>
      <c r="K43" s="191">
        <f>K44+K45</f>
        <v>1001000</v>
      </c>
      <c r="L43" s="212"/>
      <c r="M43" s="170"/>
      <c r="N43" s="111"/>
    </row>
    <row r="44" spans="4:14" ht="151.5" customHeight="1">
      <c r="D44" s="1"/>
      <c r="E44" s="195"/>
      <c r="F44" s="194"/>
      <c r="G44" s="194" t="s">
        <v>1</v>
      </c>
      <c r="H44" s="204" t="s">
        <v>303</v>
      </c>
      <c r="I44" s="190" t="s">
        <v>87</v>
      </c>
      <c r="J44" s="191">
        <v>-92590</v>
      </c>
      <c r="K44" s="191">
        <v>1000000</v>
      </c>
      <c r="L44" s="212"/>
      <c r="M44" s="170"/>
      <c r="N44" s="111"/>
    </row>
    <row r="45" spans="4:14" ht="86.25" customHeight="1">
      <c r="D45" s="1"/>
      <c r="E45" s="195"/>
      <c r="F45" s="194"/>
      <c r="G45" s="194" t="s">
        <v>136</v>
      </c>
      <c r="H45" s="204" t="s">
        <v>303</v>
      </c>
      <c r="I45" s="190" t="s">
        <v>159</v>
      </c>
      <c r="J45" s="191"/>
      <c r="K45" s="191">
        <v>1000</v>
      </c>
      <c r="L45" s="212"/>
      <c r="M45" s="170"/>
      <c r="N45" s="111"/>
    </row>
    <row r="46" spans="4:14" ht="213.75" customHeight="1">
      <c r="D46" s="1"/>
      <c r="E46" s="195" t="s">
        <v>180</v>
      </c>
      <c r="F46" s="196" t="s">
        <v>212</v>
      </c>
      <c r="G46" s="196" t="s">
        <v>212</v>
      </c>
      <c r="H46" s="202" t="s">
        <v>189</v>
      </c>
      <c r="I46" s="195"/>
      <c r="J46" s="197">
        <f>J50</f>
        <v>0</v>
      </c>
      <c r="K46" s="197">
        <f>K47+K50</f>
        <v>1037590</v>
      </c>
      <c r="L46" s="212"/>
      <c r="M46" s="170"/>
      <c r="N46" s="111"/>
    </row>
    <row r="47" spans="4:14" ht="116.25" customHeight="1">
      <c r="D47" s="1"/>
      <c r="E47" s="195"/>
      <c r="F47" s="125" t="s">
        <v>187</v>
      </c>
      <c r="G47" s="206" t="s">
        <v>187</v>
      </c>
      <c r="H47" s="204" t="s">
        <v>189</v>
      </c>
      <c r="I47" s="190"/>
      <c r="J47" s="191">
        <f>J48</f>
        <v>1022590</v>
      </c>
      <c r="K47" s="191">
        <f>K48</f>
        <v>1027590</v>
      </c>
      <c r="L47" s="212"/>
      <c r="M47" s="170"/>
      <c r="N47" s="111"/>
    </row>
    <row r="48" spans="4:14" ht="215.25" customHeight="1">
      <c r="D48" s="1"/>
      <c r="E48" s="195"/>
      <c r="F48" s="117" t="s">
        <v>188</v>
      </c>
      <c r="G48" s="223" t="s">
        <v>252</v>
      </c>
      <c r="H48" s="204" t="s">
        <v>190</v>
      </c>
      <c r="I48" s="195" t="s">
        <v>58</v>
      </c>
      <c r="J48" s="191">
        <f>J49</f>
        <v>1022590</v>
      </c>
      <c r="K48" s="191">
        <f>K49</f>
        <v>1027590</v>
      </c>
      <c r="L48" s="212"/>
      <c r="M48" s="170"/>
      <c r="N48" s="111"/>
    </row>
    <row r="49" spans="4:14" ht="140.25" customHeight="1">
      <c r="D49" s="1"/>
      <c r="E49" s="195"/>
      <c r="F49" s="194" t="s">
        <v>1</v>
      </c>
      <c r="G49" s="205" t="s">
        <v>1</v>
      </c>
      <c r="H49" s="204" t="s">
        <v>190</v>
      </c>
      <c r="I49" s="190" t="s">
        <v>87</v>
      </c>
      <c r="J49" s="191">
        <v>1022590</v>
      </c>
      <c r="K49" s="191">
        <v>1027590</v>
      </c>
      <c r="L49" s="212"/>
      <c r="M49" s="170"/>
      <c r="N49" s="111"/>
    </row>
    <row r="50" spans="4:14" ht="316.5" customHeight="1">
      <c r="D50" s="1"/>
      <c r="E50" s="195"/>
      <c r="F50" s="194"/>
      <c r="G50" s="205" t="s">
        <v>315</v>
      </c>
      <c r="H50" s="204" t="s">
        <v>299</v>
      </c>
      <c r="I50" s="190" t="s">
        <v>58</v>
      </c>
      <c r="J50" s="191">
        <f>J51</f>
        <v>0</v>
      </c>
      <c r="K50" s="191">
        <f>K51</f>
        <v>10000</v>
      </c>
      <c r="L50" s="212"/>
      <c r="M50" s="170"/>
      <c r="N50" s="111"/>
    </row>
    <row r="51" spans="4:14" ht="140.25" customHeight="1">
      <c r="D51" s="1"/>
      <c r="E51" s="195"/>
      <c r="F51" s="194"/>
      <c r="G51" s="205" t="s">
        <v>1</v>
      </c>
      <c r="H51" s="204" t="s">
        <v>299</v>
      </c>
      <c r="I51" s="190" t="s">
        <v>87</v>
      </c>
      <c r="J51" s="191"/>
      <c r="K51" s="191">
        <v>10000</v>
      </c>
      <c r="L51" s="212"/>
      <c r="M51" s="170"/>
      <c r="N51" s="111"/>
    </row>
    <row r="52" spans="4:14" ht="134.25" customHeight="1">
      <c r="D52" s="1"/>
      <c r="E52" s="195" t="s">
        <v>181</v>
      </c>
      <c r="F52" s="196" t="s">
        <v>213</v>
      </c>
      <c r="G52" s="196" t="s">
        <v>213</v>
      </c>
      <c r="H52" s="195" t="s">
        <v>144</v>
      </c>
      <c r="I52" s="202" t="s">
        <v>58</v>
      </c>
      <c r="J52" s="197">
        <f>J53++J55+J62</f>
        <v>0</v>
      </c>
      <c r="K52" s="197">
        <f>K53++K55+K62</f>
        <v>2535938.44</v>
      </c>
      <c r="L52" s="212"/>
      <c r="M52" s="170"/>
      <c r="N52" s="111"/>
    </row>
    <row r="53" spans="4:14" ht="277.5" customHeight="1">
      <c r="D53" s="1"/>
      <c r="E53" s="195"/>
      <c r="F53" s="200" t="s">
        <v>220</v>
      </c>
      <c r="G53" s="200" t="s">
        <v>214</v>
      </c>
      <c r="H53" s="207" t="s">
        <v>145</v>
      </c>
      <c r="I53" s="207" t="s">
        <v>58</v>
      </c>
      <c r="J53" s="215">
        <f>J54</f>
        <v>0</v>
      </c>
      <c r="K53" s="215">
        <f>K54</f>
        <v>5000</v>
      </c>
      <c r="L53" s="212"/>
      <c r="M53" s="170"/>
      <c r="N53" s="111"/>
    </row>
    <row r="54" spans="4:14" ht="165.75" customHeight="1">
      <c r="D54" s="1"/>
      <c r="E54" s="195"/>
      <c r="F54" s="205" t="s">
        <v>1</v>
      </c>
      <c r="G54" s="205" t="s">
        <v>1</v>
      </c>
      <c r="H54" s="190" t="s">
        <v>145</v>
      </c>
      <c r="I54" s="204" t="s">
        <v>87</v>
      </c>
      <c r="J54" s="191"/>
      <c r="K54" s="191">
        <v>5000</v>
      </c>
      <c r="L54" s="212"/>
      <c r="M54" s="170"/>
      <c r="N54" s="111"/>
    </row>
    <row r="55" spans="4:14" ht="154.5" customHeight="1">
      <c r="D55" s="1"/>
      <c r="E55" s="195"/>
      <c r="F55" s="206" t="s">
        <v>232</v>
      </c>
      <c r="G55" s="206" t="s">
        <v>254</v>
      </c>
      <c r="H55" s="195" t="s">
        <v>146</v>
      </c>
      <c r="I55" s="195" t="s">
        <v>58</v>
      </c>
      <c r="J55" s="250">
        <f>J56+J57++J58+J59+J60+J61</f>
        <v>0</v>
      </c>
      <c r="K55" s="250">
        <f>K56++K57+K58+K59+K60+K61</f>
        <v>448909.95</v>
      </c>
      <c r="L55" s="212"/>
      <c r="M55" s="170"/>
      <c r="N55" s="111"/>
    </row>
    <row r="56" spans="4:14" ht="168.75" customHeight="1">
      <c r="D56" s="1"/>
      <c r="E56" s="195"/>
      <c r="F56" s="194" t="s">
        <v>158</v>
      </c>
      <c r="G56" s="194" t="s">
        <v>158</v>
      </c>
      <c r="H56" s="190" t="s">
        <v>146</v>
      </c>
      <c r="I56" s="216" t="s">
        <v>87</v>
      </c>
      <c r="J56" s="251"/>
      <c r="K56" s="251">
        <v>344909.95</v>
      </c>
      <c r="L56" s="212"/>
      <c r="M56" s="170"/>
      <c r="N56" s="111"/>
    </row>
    <row r="57" spans="4:14" ht="114" customHeight="1">
      <c r="D57" s="1"/>
      <c r="E57" s="195"/>
      <c r="F57" s="194"/>
      <c r="G57" s="194" t="s">
        <v>266</v>
      </c>
      <c r="H57" s="190" t="s">
        <v>146</v>
      </c>
      <c r="I57" s="216" t="s">
        <v>267</v>
      </c>
      <c r="J57" s="217"/>
      <c r="K57" s="217">
        <v>35000</v>
      </c>
      <c r="L57" s="212"/>
      <c r="M57" s="170"/>
      <c r="N57" s="111"/>
    </row>
    <row r="58" spans="4:14" ht="96" customHeight="1">
      <c r="D58" s="1"/>
      <c r="E58" s="195"/>
      <c r="F58" s="194" t="s">
        <v>136</v>
      </c>
      <c r="G58" s="194" t="s">
        <v>136</v>
      </c>
      <c r="H58" s="190" t="s">
        <v>146</v>
      </c>
      <c r="I58" s="190" t="s">
        <v>159</v>
      </c>
      <c r="J58" s="191"/>
      <c r="K58" s="191">
        <v>10000</v>
      </c>
      <c r="L58" s="212"/>
      <c r="M58" s="170"/>
      <c r="N58" s="111"/>
    </row>
    <row r="59" spans="4:14" ht="146.25" customHeight="1">
      <c r="D59" s="1"/>
      <c r="E59" s="195"/>
      <c r="F59" s="194" t="s">
        <v>85</v>
      </c>
      <c r="G59" s="194" t="s">
        <v>85</v>
      </c>
      <c r="H59" s="190" t="s">
        <v>146</v>
      </c>
      <c r="I59" s="190" t="s">
        <v>88</v>
      </c>
      <c r="J59" s="191"/>
      <c r="K59" s="191">
        <v>35000</v>
      </c>
      <c r="L59" s="212"/>
      <c r="M59" s="170"/>
      <c r="N59" s="111"/>
    </row>
    <row r="60" spans="4:14" ht="116.25" customHeight="1">
      <c r="D60" s="1"/>
      <c r="E60" s="195"/>
      <c r="F60" s="194" t="s">
        <v>86</v>
      </c>
      <c r="G60" s="194" t="s">
        <v>86</v>
      </c>
      <c r="H60" s="190" t="s">
        <v>146</v>
      </c>
      <c r="I60" s="190" t="s">
        <v>9</v>
      </c>
      <c r="J60" s="191"/>
      <c r="K60" s="191">
        <v>12000</v>
      </c>
      <c r="L60" s="212"/>
      <c r="M60" s="170"/>
      <c r="N60" s="111"/>
    </row>
    <row r="61" spans="4:14" ht="80.25" customHeight="1">
      <c r="D61" s="1"/>
      <c r="E61" s="195"/>
      <c r="F61" s="194" t="s">
        <v>193</v>
      </c>
      <c r="G61" s="194" t="s">
        <v>193</v>
      </c>
      <c r="H61" s="190" t="s">
        <v>146</v>
      </c>
      <c r="I61" s="190" t="s">
        <v>192</v>
      </c>
      <c r="J61" s="191"/>
      <c r="K61" s="191">
        <v>12000</v>
      </c>
      <c r="L61" s="212"/>
      <c r="M61" s="170"/>
      <c r="N61" s="111"/>
    </row>
    <row r="62" spans="4:14" ht="233.25" customHeight="1">
      <c r="D62" s="1"/>
      <c r="E62" s="195"/>
      <c r="F62" s="206" t="s">
        <v>215</v>
      </c>
      <c r="G62" s="206" t="s">
        <v>255</v>
      </c>
      <c r="H62" s="195" t="s">
        <v>144</v>
      </c>
      <c r="I62" s="195" t="s">
        <v>58</v>
      </c>
      <c r="J62" s="197">
        <f>J63+J64+J65+J68+J69+J70</f>
        <v>0</v>
      </c>
      <c r="K62" s="197">
        <f>K63++K64+K65+K68+K69+K70</f>
        <v>2082028.49</v>
      </c>
      <c r="L62" s="212"/>
      <c r="M62" s="170"/>
      <c r="N62" s="111"/>
    </row>
    <row r="63" spans="4:14" ht="165" customHeight="1">
      <c r="D63" s="1"/>
      <c r="E63" s="195"/>
      <c r="F63" s="194" t="s">
        <v>234</v>
      </c>
      <c r="G63" s="194" t="s">
        <v>162</v>
      </c>
      <c r="H63" s="190" t="s">
        <v>145</v>
      </c>
      <c r="I63" s="209" t="s">
        <v>81</v>
      </c>
      <c r="J63" s="210"/>
      <c r="K63" s="191">
        <v>187970</v>
      </c>
      <c r="L63" s="212"/>
      <c r="M63" s="171"/>
      <c r="N63" s="111"/>
    </row>
    <row r="64" spans="4:14" ht="219.75" customHeight="1">
      <c r="D64" s="1"/>
      <c r="E64" s="195"/>
      <c r="F64" s="199" t="s">
        <v>235</v>
      </c>
      <c r="G64" s="199" t="s">
        <v>219</v>
      </c>
      <c r="H64" s="190" t="s">
        <v>145</v>
      </c>
      <c r="I64" s="209" t="s">
        <v>160</v>
      </c>
      <c r="J64" s="210"/>
      <c r="K64" s="191">
        <v>56770</v>
      </c>
      <c r="L64" s="212"/>
      <c r="M64" s="171"/>
      <c r="N64" s="111"/>
    </row>
    <row r="65" spans="4:14" ht="87.75" customHeight="1">
      <c r="D65" s="1"/>
      <c r="E65" s="195"/>
      <c r="F65" s="199"/>
      <c r="G65" s="248" t="s">
        <v>274</v>
      </c>
      <c r="H65" s="190" t="s">
        <v>278</v>
      </c>
      <c r="I65" s="209" t="s">
        <v>277</v>
      </c>
      <c r="J65" s="210">
        <f>J66+J67</f>
        <v>0</v>
      </c>
      <c r="K65" s="210">
        <f>K66+K67</f>
        <v>181914.92</v>
      </c>
      <c r="L65" s="212"/>
      <c r="M65" s="171"/>
      <c r="N65" s="111"/>
    </row>
    <row r="66" spans="4:14" ht="153.75" customHeight="1">
      <c r="D66" s="1"/>
      <c r="E66" s="195"/>
      <c r="F66" s="199"/>
      <c r="G66" s="249" t="s">
        <v>162</v>
      </c>
      <c r="H66" s="190" t="s">
        <v>278</v>
      </c>
      <c r="I66" s="209" t="s">
        <v>81</v>
      </c>
      <c r="J66" s="210"/>
      <c r="K66" s="191">
        <v>139719.6</v>
      </c>
      <c r="L66" s="212"/>
      <c r="M66" s="171"/>
      <c r="N66" s="111"/>
    </row>
    <row r="67" spans="4:14" ht="237.75" customHeight="1">
      <c r="D67" s="1"/>
      <c r="E67" s="195"/>
      <c r="F67" s="199"/>
      <c r="G67" s="248" t="s">
        <v>219</v>
      </c>
      <c r="H67" s="190" t="s">
        <v>278</v>
      </c>
      <c r="I67" s="209" t="s">
        <v>160</v>
      </c>
      <c r="J67" s="210"/>
      <c r="K67" s="191">
        <v>42195.32</v>
      </c>
      <c r="L67" s="212"/>
      <c r="M67" s="171"/>
      <c r="N67" s="111"/>
    </row>
    <row r="68" spans="4:14" ht="165.75" customHeight="1">
      <c r="D68" s="1"/>
      <c r="E68" s="195"/>
      <c r="F68" s="199"/>
      <c r="G68" s="194" t="s">
        <v>162</v>
      </c>
      <c r="H68" s="190" t="s">
        <v>146</v>
      </c>
      <c r="I68" s="209" t="s">
        <v>81</v>
      </c>
      <c r="J68" s="210"/>
      <c r="K68" s="191">
        <v>744534</v>
      </c>
      <c r="L68" s="212"/>
      <c r="M68" s="171"/>
      <c r="N68" s="111"/>
    </row>
    <row r="69" spans="4:14" ht="210.75" customHeight="1">
      <c r="D69" s="1"/>
      <c r="E69" s="195"/>
      <c r="F69" s="199"/>
      <c r="G69" s="199" t="s">
        <v>219</v>
      </c>
      <c r="H69" s="190" t="s">
        <v>146</v>
      </c>
      <c r="I69" s="209" t="s">
        <v>160</v>
      </c>
      <c r="J69" s="210"/>
      <c r="K69" s="191">
        <v>224846</v>
      </c>
      <c r="L69" s="212"/>
      <c r="M69" s="171"/>
      <c r="N69" s="111"/>
    </row>
    <row r="70" spans="4:14" ht="105.75" customHeight="1">
      <c r="D70" s="1"/>
      <c r="E70" s="195"/>
      <c r="F70" s="199"/>
      <c r="G70" s="248" t="s">
        <v>274</v>
      </c>
      <c r="H70" s="190" t="s">
        <v>276</v>
      </c>
      <c r="I70" s="209" t="s">
        <v>277</v>
      </c>
      <c r="J70" s="210">
        <f>J71+J72</f>
        <v>0</v>
      </c>
      <c r="K70" s="210">
        <f>K71+K72</f>
        <v>685993.5700000001</v>
      </c>
      <c r="L70" s="212"/>
      <c r="M70" s="171"/>
      <c r="N70" s="111"/>
    </row>
    <row r="71" spans="4:14" ht="183.75" customHeight="1">
      <c r="D71" s="1"/>
      <c r="E71" s="195"/>
      <c r="F71" s="199"/>
      <c r="G71" s="249" t="s">
        <v>162</v>
      </c>
      <c r="H71" s="190" t="s">
        <v>276</v>
      </c>
      <c r="I71" s="209" t="s">
        <v>81</v>
      </c>
      <c r="J71" s="210"/>
      <c r="K71" s="191">
        <v>526843.06</v>
      </c>
      <c r="L71" s="212"/>
      <c r="M71" s="171"/>
      <c r="N71" s="111"/>
    </row>
    <row r="72" spans="4:14" ht="201.75" customHeight="1">
      <c r="D72" s="1"/>
      <c r="E72" s="195"/>
      <c r="F72" s="199"/>
      <c r="G72" s="248" t="s">
        <v>219</v>
      </c>
      <c r="H72" s="190" t="s">
        <v>276</v>
      </c>
      <c r="I72" s="209" t="s">
        <v>160</v>
      </c>
      <c r="J72" s="210"/>
      <c r="K72" s="191">
        <v>159150.51</v>
      </c>
      <c r="L72" s="212"/>
      <c r="M72" s="171"/>
      <c r="N72" s="111"/>
    </row>
    <row r="73" spans="4:14" ht="125.25" customHeight="1">
      <c r="D73" s="1"/>
      <c r="E73" s="195"/>
      <c r="F73" s="206" t="s">
        <v>131</v>
      </c>
      <c r="G73" s="206" t="s">
        <v>131</v>
      </c>
      <c r="H73" s="195" t="s">
        <v>147</v>
      </c>
      <c r="I73" s="195"/>
      <c r="J73" s="197">
        <f>J74+J77</f>
        <v>0</v>
      </c>
      <c r="K73" s="197">
        <f>K74+K77</f>
        <v>513260</v>
      </c>
      <c r="L73" s="212"/>
      <c r="M73" s="171"/>
      <c r="N73" s="111"/>
    </row>
    <row r="74" spans="4:14" ht="165.75" customHeight="1">
      <c r="D74" s="1"/>
      <c r="E74" s="188"/>
      <c r="F74" s="218" t="s">
        <v>0</v>
      </c>
      <c r="G74" s="211" t="s">
        <v>0</v>
      </c>
      <c r="H74" s="195" t="s">
        <v>177</v>
      </c>
      <c r="I74" s="195" t="s">
        <v>58</v>
      </c>
      <c r="J74" s="197">
        <f>J75++J76</f>
        <v>0</v>
      </c>
      <c r="K74" s="197">
        <f>K75++K76</f>
        <v>506260</v>
      </c>
      <c r="L74" s="212"/>
      <c r="M74" s="171"/>
      <c r="N74" s="111"/>
    </row>
    <row r="75" spans="4:14" ht="174.75" customHeight="1">
      <c r="D75" s="1"/>
      <c r="E75" s="188"/>
      <c r="F75" s="194" t="s">
        <v>91</v>
      </c>
      <c r="G75" s="194" t="s">
        <v>162</v>
      </c>
      <c r="H75" s="190" t="s">
        <v>177</v>
      </c>
      <c r="I75" s="190" t="s">
        <v>81</v>
      </c>
      <c r="J75" s="191"/>
      <c r="K75" s="191">
        <v>388830</v>
      </c>
      <c r="L75" s="212"/>
      <c r="M75" s="171"/>
      <c r="N75" s="111"/>
    </row>
    <row r="76" spans="4:14" ht="203.25" customHeight="1">
      <c r="D76" s="1"/>
      <c r="E76" s="188"/>
      <c r="F76" s="194" t="s">
        <v>161</v>
      </c>
      <c r="G76" s="199" t="s">
        <v>219</v>
      </c>
      <c r="H76" s="190" t="s">
        <v>177</v>
      </c>
      <c r="I76" s="190" t="s">
        <v>160</v>
      </c>
      <c r="J76" s="191"/>
      <c r="K76" s="191">
        <v>117430</v>
      </c>
      <c r="L76" s="212"/>
      <c r="M76" s="171"/>
      <c r="N76" s="111"/>
    </row>
    <row r="77" spans="4:14" ht="151.5" customHeight="1">
      <c r="D77" s="1"/>
      <c r="E77" s="188"/>
      <c r="F77" s="219" t="s">
        <v>239</v>
      </c>
      <c r="G77" s="219" t="s">
        <v>2</v>
      </c>
      <c r="H77" s="195" t="s">
        <v>154</v>
      </c>
      <c r="I77" s="195"/>
      <c r="J77" s="197">
        <f>J78</f>
        <v>0</v>
      </c>
      <c r="K77" s="197">
        <f>K78</f>
        <v>7000</v>
      </c>
      <c r="L77" s="212"/>
      <c r="M77" s="171"/>
      <c r="N77" s="111"/>
    </row>
    <row r="78" spans="4:14" ht="111" customHeight="1">
      <c r="D78" s="1"/>
      <c r="E78" s="188"/>
      <c r="F78" s="194" t="s">
        <v>4</v>
      </c>
      <c r="G78" s="194" t="s">
        <v>256</v>
      </c>
      <c r="H78" s="190" t="s">
        <v>154</v>
      </c>
      <c r="I78" s="190" t="s">
        <v>5</v>
      </c>
      <c r="J78" s="191">
        <v>0</v>
      </c>
      <c r="K78" s="191">
        <v>7000</v>
      </c>
      <c r="L78" s="212"/>
      <c r="M78" s="171"/>
      <c r="N78" s="111"/>
    </row>
    <row r="79" spans="4:14" ht="126" customHeight="1">
      <c r="D79" s="1"/>
      <c r="E79" s="281" t="s">
        <v>29</v>
      </c>
      <c r="F79" s="282"/>
      <c r="G79" s="282"/>
      <c r="H79" s="283"/>
      <c r="I79" s="208"/>
      <c r="J79" s="208">
        <f>J21+J73</f>
        <v>0</v>
      </c>
      <c r="K79" s="208">
        <f>K21+K73</f>
        <v>6663712.4399999995</v>
      </c>
      <c r="L79" s="212"/>
      <c r="M79" s="170"/>
      <c r="N79" s="111"/>
    </row>
    <row r="80" spans="4:14" ht="69.75">
      <c r="D80" s="1"/>
      <c r="E80" s="212"/>
      <c r="F80" s="212"/>
      <c r="G80" s="212"/>
      <c r="H80" s="212"/>
      <c r="I80" s="212"/>
      <c r="J80" s="212"/>
      <c r="K80" s="212"/>
      <c r="L80" s="170"/>
      <c r="M80" s="170"/>
      <c r="N80" s="111"/>
    </row>
    <row r="81" spans="4:14" ht="54">
      <c r="D81" s="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4:14" ht="54">
      <c r="D82" s="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4:14" ht="54">
      <c r="D83" s="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4:14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sheetProtection/>
  <mergeCells count="7">
    <mergeCell ref="E79:H79"/>
    <mergeCell ref="K3:M3"/>
    <mergeCell ref="E9:K9"/>
    <mergeCell ref="I10:K10"/>
    <mergeCell ref="I4:N6"/>
    <mergeCell ref="K1:M1"/>
    <mergeCell ref="K2:M2"/>
  </mergeCells>
  <printOptions/>
  <pageMargins left="0.25" right="0.25" top="0.75" bottom="0.75" header="0.3" footer="0.3"/>
  <pageSetup fitToHeight="0" fitToWidth="1" horizontalDpi="600" verticalDpi="600" orientation="portrait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107"/>
  <sheetViews>
    <sheetView tabSelected="1" view="pageBreakPreview" zoomScale="15" zoomScaleNormal="65" zoomScaleSheetLayoutView="15" zoomScalePageLayoutView="0" workbookViewId="0" topLeftCell="A55">
      <selection activeCell="H62" sqref="H62"/>
    </sheetView>
  </sheetViews>
  <sheetFormatPr defaultColWidth="9.00390625" defaultRowHeight="12.75"/>
  <cols>
    <col min="1" max="1" width="25.375" style="0" customWidth="1"/>
    <col min="2" max="2" width="53.375" style="0" customWidth="1"/>
    <col min="3" max="3" width="255.50390625" style="0" customWidth="1"/>
    <col min="4" max="4" width="85.50390625" style="0" customWidth="1"/>
    <col min="5" max="5" width="58.50390625" style="0" customWidth="1"/>
    <col min="6" max="6" width="67.50390625" style="0" customWidth="1"/>
    <col min="7" max="7" width="103.50390625" style="0" customWidth="1"/>
    <col min="8" max="8" width="65.625" style="0" customWidth="1"/>
    <col min="9" max="9" width="92.00390625" style="0" customWidth="1"/>
    <col min="10" max="10" width="93.125" style="0" customWidth="1"/>
    <col min="11" max="11" width="92.50390625" style="0" customWidth="1"/>
  </cols>
  <sheetData>
    <row r="1" spans="1:16" ht="45" customHeight="1">
      <c r="A1" s="59"/>
      <c r="B1" s="59"/>
      <c r="C1" s="59"/>
      <c r="D1" s="59"/>
      <c r="E1" s="59"/>
      <c r="F1" s="59"/>
      <c r="G1" s="59"/>
      <c r="H1" s="59"/>
      <c r="I1" s="59"/>
      <c r="J1" s="295"/>
      <c r="K1" s="296"/>
      <c r="L1" s="292"/>
      <c r="M1" s="292"/>
      <c r="N1" s="59"/>
      <c r="O1" s="58"/>
      <c r="P1" s="58"/>
    </row>
    <row r="2" spans="1:16" ht="97.5" customHeight="1">
      <c r="A2" s="59"/>
      <c r="B2" s="59"/>
      <c r="C2" s="59"/>
      <c r="D2" s="59"/>
      <c r="E2" s="59"/>
      <c r="F2" s="59"/>
      <c r="G2" s="59"/>
      <c r="H2" s="59"/>
      <c r="I2" s="59"/>
      <c r="J2" s="293" t="s">
        <v>251</v>
      </c>
      <c r="K2" s="294"/>
      <c r="L2" s="59"/>
      <c r="M2" s="59"/>
      <c r="N2" s="59"/>
      <c r="O2" s="58"/>
      <c r="P2" s="58"/>
    </row>
    <row r="3" spans="1:16" ht="37.5" customHeight="1" hidden="1">
      <c r="A3" s="59"/>
      <c r="B3" s="59"/>
      <c r="C3" s="59"/>
      <c r="D3" s="59"/>
      <c r="E3" s="59"/>
      <c r="F3" s="292" t="s">
        <v>336</v>
      </c>
      <c r="G3" s="297"/>
      <c r="H3" s="297"/>
      <c r="I3" s="297"/>
      <c r="J3" s="297"/>
      <c r="K3" s="297"/>
      <c r="L3" s="297"/>
      <c r="M3" s="297"/>
      <c r="N3" s="59"/>
      <c r="O3" s="58"/>
      <c r="P3" s="58"/>
    </row>
    <row r="4" spans="1:16" ht="15" customHeight="1" hidden="1">
      <c r="A4" s="59"/>
      <c r="B4" s="59"/>
      <c r="C4" s="59"/>
      <c r="D4" s="59"/>
      <c r="E4" s="59"/>
      <c r="F4" s="297"/>
      <c r="G4" s="297"/>
      <c r="H4" s="297"/>
      <c r="I4" s="297"/>
      <c r="J4" s="297"/>
      <c r="K4" s="297"/>
      <c r="L4" s="297"/>
      <c r="M4" s="297"/>
      <c r="N4" s="59"/>
      <c r="O4" s="58"/>
      <c r="P4" s="58"/>
    </row>
    <row r="5" spans="1:16" ht="54.75" customHeight="1" hidden="1">
      <c r="A5" s="59"/>
      <c r="B5" s="59"/>
      <c r="C5" s="59"/>
      <c r="D5" s="59"/>
      <c r="E5" s="59"/>
      <c r="F5" s="297"/>
      <c r="G5" s="297"/>
      <c r="H5" s="297"/>
      <c r="I5" s="297"/>
      <c r="J5" s="297"/>
      <c r="K5" s="297"/>
      <c r="L5" s="297"/>
      <c r="M5" s="297"/>
      <c r="N5" s="59"/>
      <c r="O5" s="58"/>
      <c r="P5" s="58"/>
    </row>
    <row r="6" spans="1:16" ht="229.5" customHeight="1">
      <c r="A6" s="59"/>
      <c r="B6" s="59"/>
      <c r="C6" s="59"/>
      <c r="D6" s="59"/>
      <c r="E6" s="59"/>
      <c r="F6" s="297"/>
      <c r="G6" s="297"/>
      <c r="H6" s="297"/>
      <c r="I6" s="297"/>
      <c r="J6" s="297"/>
      <c r="K6" s="297"/>
      <c r="L6" s="297"/>
      <c r="M6" s="297"/>
      <c r="N6" s="59"/>
      <c r="O6" s="58"/>
      <c r="P6" s="58"/>
    </row>
    <row r="7" spans="1:16" ht="27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8"/>
      <c r="P7" s="58"/>
    </row>
    <row r="8" spans="1:16" ht="99" customHeight="1">
      <c r="A8" s="59"/>
      <c r="B8" s="290" t="s">
        <v>263</v>
      </c>
      <c r="C8" s="290"/>
      <c r="D8" s="290"/>
      <c r="E8" s="290"/>
      <c r="F8" s="290"/>
      <c r="G8" s="290"/>
      <c r="H8" s="290"/>
      <c r="I8" s="290"/>
      <c r="J8" s="290"/>
      <c r="K8" s="290"/>
      <c r="L8" s="59"/>
      <c r="M8" s="59"/>
      <c r="N8" s="60"/>
      <c r="O8" s="58"/>
      <c r="P8" s="58"/>
    </row>
    <row r="9" spans="1:16" ht="21.75" customHeight="1">
      <c r="A9" s="59"/>
      <c r="B9" s="97"/>
      <c r="C9" s="97"/>
      <c r="D9" s="97"/>
      <c r="E9" s="97"/>
      <c r="F9" s="97"/>
      <c r="G9" s="98"/>
      <c r="H9" s="291"/>
      <c r="I9" s="291"/>
      <c r="J9" s="291"/>
      <c r="K9" s="291"/>
      <c r="L9" s="59"/>
      <c r="M9" s="59"/>
      <c r="N9" s="60"/>
      <c r="O9" s="58"/>
      <c r="P9" s="58"/>
    </row>
    <row r="10" spans="1:16" ht="409.5" customHeight="1">
      <c r="A10" s="59"/>
      <c r="B10" s="176" t="s">
        <v>33</v>
      </c>
      <c r="C10" s="176" t="s">
        <v>34</v>
      </c>
      <c r="D10" s="177" t="s">
        <v>52</v>
      </c>
      <c r="E10" s="177" t="s">
        <v>53</v>
      </c>
      <c r="F10" s="177" t="s">
        <v>54</v>
      </c>
      <c r="G10" s="177" t="s">
        <v>55</v>
      </c>
      <c r="H10" s="177" t="s">
        <v>56</v>
      </c>
      <c r="I10" s="177" t="s">
        <v>265</v>
      </c>
      <c r="J10" s="178" t="s">
        <v>184</v>
      </c>
      <c r="K10" s="179" t="s">
        <v>264</v>
      </c>
      <c r="L10" s="59"/>
      <c r="M10" s="59"/>
      <c r="N10" s="60"/>
      <c r="O10" s="58"/>
      <c r="P10" s="58"/>
    </row>
    <row r="11" spans="1:16" ht="91.5" customHeight="1">
      <c r="A11" s="59"/>
      <c r="B11" s="180">
        <v>1</v>
      </c>
      <c r="C11" s="180">
        <v>2</v>
      </c>
      <c r="D11" s="181" t="s">
        <v>35</v>
      </c>
      <c r="E11" s="181" t="s">
        <v>36</v>
      </c>
      <c r="F11" s="181" t="s">
        <v>37</v>
      </c>
      <c r="G11" s="181" t="s">
        <v>38</v>
      </c>
      <c r="H11" s="181" t="s">
        <v>39</v>
      </c>
      <c r="I11" s="181"/>
      <c r="J11" s="181" t="s">
        <v>172</v>
      </c>
      <c r="K11" s="180">
        <v>9</v>
      </c>
      <c r="L11" s="59"/>
      <c r="M11" s="59"/>
      <c r="N11" s="60"/>
      <c r="O11" s="58"/>
      <c r="P11" s="58"/>
    </row>
    <row r="12" spans="1:16" ht="105.75" customHeight="1">
      <c r="A12" s="59"/>
      <c r="B12" s="99">
        <v>1</v>
      </c>
      <c r="C12" s="125" t="s">
        <v>68</v>
      </c>
      <c r="D12" s="100" t="s">
        <v>57</v>
      </c>
      <c r="E12" s="100" t="s">
        <v>69</v>
      </c>
      <c r="F12" s="100"/>
      <c r="G12" s="100"/>
      <c r="H12" s="100"/>
      <c r="I12" s="101">
        <f>I13+I18+I32+I36</f>
        <v>1984884</v>
      </c>
      <c r="J12" s="101"/>
      <c r="K12" s="101">
        <f>K13+K18+K32+K36</f>
        <v>1984884</v>
      </c>
      <c r="L12" s="59"/>
      <c r="M12" s="59"/>
      <c r="N12" s="60"/>
      <c r="O12" s="58"/>
      <c r="P12" s="58"/>
    </row>
    <row r="13" spans="1:16" ht="267.75" customHeight="1">
      <c r="A13" s="59"/>
      <c r="B13" s="99">
        <f>B12+1</f>
        <v>2</v>
      </c>
      <c r="C13" s="125" t="s">
        <v>132</v>
      </c>
      <c r="D13" s="100" t="s">
        <v>57</v>
      </c>
      <c r="E13" s="100" t="s">
        <v>69</v>
      </c>
      <c r="F13" s="100" t="s">
        <v>70</v>
      </c>
      <c r="G13" s="100"/>
      <c r="H13" s="100"/>
      <c r="I13" s="101">
        <f aca="true" t="shared" si="0" ref="I13:K14">I14</f>
        <v>506260</v>
      </c>
      <c r="J13" s="101"/>
      <c r="K13" s="101">
        <f t="shared" si="0"/>
        <v>506260</v>
      </c>
      <c r="L13" s="59"/>
      <c r="M13" s="59"/>
      <c r="N13" s="60"/>
      <c r="O13" s="58"/>
      <c r="P13" s="58"/>
    </row>
    <row r="14" spans="1:16" ht="116.25" customHeight="1">
      <c r="A14" s="59"/>
      <c r="B14" s="99">
        <f aca="true" t="shared" si="1" ref="B14:B77">B13+1</f>
        <v>3</v>
      </c>
      <c r="C14" s="117" t="s">
        <v>131</v>
      </c>
      <c r="D14" s="102" t="s">
        <v>57</v>
      </c>
      <c r="E14" s="102" t="s">
        <v>69</v>
      </c>
      <c r="F14" s="102" t="s">
        <v>70</v>
      </c>
      <c r="G14" s="102" t="s">
        <v>147</v>
      </c>
      <c r="H14" s="100"/>
      <c r="I14" s="103">
        <f t="shared" si="0"/>
        <v>506260</v>
      </c>
      <c r="J14" s="103"/>
      <c r="K14" s="103">
        <f t="shared" si="0"/>
        <v>506260</v>
      </c>
      <c r="L14" s="118"/>
      <c r="M14" s="59"/>
      <c r="N14" s="60"/>
      <c r="O14" s="58"/>
      <c r="P14" s="58"/>
    </row>
    <row r="15" spans="1:16" ht="203.25" customHeight="1">
      <c r="A15" s="59"/>
      <c r="B15" s="99">
        <f t="shared" si="1"/>
        <v>4</v>
      </c>
      <c r="C15" s="119" t="s">
        <v>0</v>
      </c>
      <c r="D15" s="102" t="s">
        <v>57</v>
      </c>
      <c r="E15" s="102" t="s">
        <v>69</v>
      </c>
      <c r="F15" s="102" t="s">
        <v>70</v>
      </c>
      <c r="G15" s="102" t="s">
        <v>177</v>
      </c>
      <c r="H15" s="102" t="s">
        <v>58</v>
      </c>
      <c r="I15" s="103">
        <f>I16+I17</f>
        <v>506260</v>
      </c>
      <c r="J15" s="103"/>
      <c r="K15" s="103">
        <f>K16+K17</f>
        <v>506260</v>
      </c>
      <c r="L15" s="118"/>
      <c r="M15" s="59"/>
      <c r="N15" s="60"/>
      <c r="O15" s="58"/>
      <c r="P15" s="58"/>
    </row>
    <row r="16" spans="1:16" ht="201" customHeight="1">
      <c r="A16" s="59"/>
      <c r="B16" s="99">
        <f t="shared" si="1"/>
        <v>5</v>
      </c>
      <c r="C16" s="104" t="s">
        <v>162</v>
      </c>
      <c r="D16" s="102" t="s">
        <v>57</v>
      </c>
      <c r="E16" s="102" t="s">
        <v>69</v>
      </c>
      <c r="F16" s="102" t="s">
        <v>70</v>
      </c>
      <c r="G16" s="102" t="s">
        <v>177</v>
      </c>
      <c r="H16" s="102" t="s">
        <v>81</v>
      </c>
      <c r="I16" s="102" t="s">
        <v>290</v>
      </c>
      <c r="J16" s="103"/>
      <c r="K16" s="103">
        <f>I16+J16</f>
        <v>388830</v>
      </c>
      <c r="L16" s="118"/>
      <c r="M16" s="59"/>
      <c r="N16" s="60"/>
      <c r="O16" s="58"/>
      <c r="P16" s="58"/>
    </row>
    <row r="17" spans="1:16" ht="365.25" customHeight="1">
      <c r="A17" s="59"/>
      <c r="B17" s="99">
        <f t="shared" si="1"/>
        <v>6</v>
      </c>
      <c r="C17" s="104" t="s">
        <v>219</v>
      </c>
      <c r="D17" s="102" t="s">
        <v>57</v>
      </c>
      <c r="E17" s="102" t="s">
        <v>69</v>
      </c>
      <c r="F17" s="102" t="s">
        <v>70</v>
      </c>
      <c r="G17" s="102" t="s">
        <v>177</v>
      </c>
      <c r="H17" s="102" t="s">
        <v>160</v>
      </c>
      <c r="I17" s="102" t="s">
        <v>289</v>
      </c>
      <c r="J17" s="103"/>
      <c r="K17" s="103">
        <f>I17+J17</f>
        <v>117430</v>
      </c>
      <c r="L17" s="118"/>
      <c r="M17" s="59"/>
      <c r="N17" s="60"/>
      <c r="O17" s="58"/>
      <c r="P17" s="58"/>
    </row>
    <row r="18" spans="1:16" ht="360.75" customHeight="1">
      <c r="A18" s="59"/>
      <c r="B18" s="99">
        <f t="shared" si="1"/>
        <v>7</v>
      </c>
      <c r="C18" s="104" t="s">
        <v>31</v>
      </c>
      <c r="D18" s="100" t="s">
        <v>57</v>
      </c>
      <c r="E18" s="100" t="s">
        <v>69</v>
      </c>
      <c r="F18" s="100" t="s">
        <v>71</v>
      </c>
      <c r="G18" s="100"/>
      <c r="H18" s="100"/>
      <c r="I18" s="101">
        <f>I19</f>
        <v>1464624</v>
      </c>
      <c r="J18" s="101"/>
      <c r="K18" s="101">
        <f>K19</f>
        <v>1464624</v>
      </c>
      <c r="L18" s="118"/>
      <c r="M18" s="59"/>
      <c r="N18" s="60"/>
      <c r="O18" s="58"/>
      <c r="P18" s="58"/>
    </row>
    <row r="19" spans="1:16" ht="274.5" customHeight="1">
      <c r="A19" s="59"/>
      <c r="B19" s="99">
        <f t="shared" si="1"/>
        <v>8</v>
      </c>
      <c r="C19" s="122" t="s">
        <v>209</v>
      </c>
      <c r="D19" s="102" t="s">
        <v>57</v>
      </c>
      <c r="E19" s="102" t="s">
        <v>69</v>
      </c>
      <c r="F19" s="102" t="s">
        <v>71</v>
      </c>
      <c r="G19" s="102" t="s">
        <v>143</v>
      </c>
      <c r="H19" s="102"/>
      <c r="I19" s="103">
        <f>I20</f>
        <v>1464624</v>
      </c>
      <c r="J19" s="103"/>
      <c r="K19" s="103">
        <f>I19+J19</f>
        <v>1464624</v>
      </c>
      <c r="L19" s="118"/>
      <c r="M19" s="59"/>
      <c r="N19" s="60"/>
      <c r="O19" s="58"/>
      <c r="P19" s="58"/>
    </row>
    <row r="20" spans="1:16" ht="292.5" customHeight="1">
      <c r="A20" s="59"/>
      <c r="B20" s="99">
        <f t="shared" si="1"/>
        <v>9</v>
      </c>
      <c r="C20" s="123" t="s">
        <v>210</v>
      </c>
      <c r="D20" s="102" t="s">
        <v>57</v>
      </c>
      <c r="E20" s="102" t="s">
        <v>69</v>
      </c>
      <c r="F20" s="102" t="s">
        <v>71</v>
      </c>
      <c r="G20" s="105" t="s">
        <v>223</v>
      </c>
      <c r="H20" s="102" t="s">
        <v>58</v>
      </c>
      <c r="I20" s="103">
        <f>I21+I22+I23+I25++I26+I29</f>
        <v>1464624</v>
      </c>
      <c r="J20" s="103"/>
      <c r="K20" s="103">
        <f>I20+J20</f>
        <v>1464624</v>
      </c>
      <c r="L20" s="118"/>
      <c r="M20" s="59"/>
      <c r="N20" s="60"/>
      <c r="O20" s="58"/>
      <c r="P20" s="58"/>
    </row>
    <row r="21" spans="1:16" ht="174.75" customHeight="1">
      <c r="A21" s="59"/>
      <c r="B21" s="99">
        <f t="shared" si="1"/>
        <v>10</v>
      </c>
      <c r="C21" s="104" t="s">
        <v>162</v>
      </c>
      <c r="D21" s="102" t="s">
        <v>57</v>
      </c>
      <c r="E21" s="102" t="s">
        <v>69</v>
      </c>
      <c r="F21" s="102" t="s">
        <v>71</v>
      </c>
      <c r="G21" s="105" t="s">
        <v>152</v>
      </c>
      <c r="H21" s="102" t="s">
        <v>81</v>
      </c>
      <c r="I21" s="102" t="s">
        <v>323</v>
      </c>
      <c r="J21" s="103"/>
      <c r="K21" s="103">
        <f>I21++J21</f>
        <v>680060</v>
      </c>
      <c r="L21" s="118"/>
      <c r="M21" s="59"/>
      <c r="N21" s="60"/>
      <c r="O21" s="58"/>
      <c r="P21" s="58"/>
    </row>
    <row r="22" spans="1:16" ht="337.5" customHeight="1">
      <c r="A22" s="59"/>
      <c r="B22" s="99">
        <f t="shared" si="1"/>
        <v>11</v>
      </c>
      <c r="C22" s="104" t="s">
        <v>219</v>
      </c>
      <c r="D22" s="102" t="s">
        <v>57</v>
      </c>
      <c r="E22" s="102" t="s">
        <v>69</v>
      </c>
      <c r="F22" s="102" t="s">
        <v>71</v>
      </c>
      <c r="G22" s="105" t="s">
        <v>152</v>
      </c>
      <c r="H22" s="102" t="s">
        <v>160</v>
      </c>
      <c r="I22" s="102" t="s">
        <v>322</v>
      </c>
      <c r="J22" s="103"/>
      <c r="K22" s="103">
        <f>I22++J22</f>
        <v>205377</v>
      </c>
      <c r="L22" s="118"/>
      <c r="M22" s="59"/>
      <c r="N22" s="60"/>
      <c r="O22" s="58"/>
      <c r="P22" s="58"/>
    </row>
    <row r="23" spans="1:16" ht="255" customHeight="1">
      <c r="A23" s="59"/>
      <c r="B23" s="99">
        <f t="shared" si="1"/>
        <v>12</v>
      </c>
      <c r="C23" s="104" t="s">
        <v>1</v>
      </c>
      <c r="D23" s="102" t="s">
        <v>57</v>
      </c>
      <c r="E23" s="102" t="s">
        <v>69</v>
      </c>
      <c r="F23" s="102" t="s">
        <v>71</v>
      </c>
      <c r="G23" s="105" t="s">
        <v>153</v>
      </c>
      <c r="H23" s="102" t="s">
        <v>87</v>
      </c>
      <c r="I23" s="102" t="s">
        <v>321</v>
      </c>
      <c r="J23" s="103"/>
      <c r="K23" s="103">
        <f>I23++J23</f>
        <v>256800</v>
      </c>
      <c r="L23" s="118"/>
      <c r="M23" s="59"/>
      <c r="N23" s="60"/>
      <c r="O23" s="58"/>
      <c r="P23" s="58"/>
    </row>
    <row r="24" spans="1:16" ht="169.5" customHeight="1" hidden="1">
      <c r="A24" s="59"/>
      <c r="B24" s="99">
        <f t="shared" si="1"/>
        <v>13</v>
      </c>
      <c r="C24" s="104" t="s">
        <v>191</v>
      </c>
      <c r="D24" s="102" t="s">
        <v>57</v>
      </c>
      <c r="E24" s="102" t="s">
        <v>69</v>
      </c>
      <c r="F24" s="102" t="s">
        <v>71</v>
      </c>
      <c r="G24" s="105" t="s">
        <v>153</v>
      </c>
      <c r="H24" s="102" t="s">
        <v>192</v>
      </c>
      <c r="I24" s="102"/>
      <c r="J24" s="103"/>
      <c r="K24" s="103">
        <f>I24++J24</f>
        <v>0</v>
      </c>
      <c r="L24" s="118"/>
      <c r="M24" s="59"/>
      <c r="N24" s="60"/>
      <c r="O24" s="58"/>
      <c r="P24" s="58"/>
    </row>
    <row r="25" spans="1:16" ht="117" customHeight="1">
      <c r="A25" s="59"/>
      <c r="B25" s="99">
        <f t="shared" si="1"/>
        <v>14</v>
      </c>
      <c r="C25" s="104" t="s">
        <v>266</v>
      </c>
      <c r="D25" s="102" t="s">
        <v>57</v>
      </c>
      <c r="E25" s="102" t="s">
        <v>69</v>
      </c>
      <c r="F25" s="102" t="s">
        <v>71</v>
      </c>
      <c r="G25" s="105" t="s">
        <v>153</v>
      </c>
      <c r="H25" s="102" t="s">
        <v>267</v>
      </c>
      <c r="I25" s="102" t="s">
        <v>285</v>
      </c>
      <c r="J25" s="103"/>
      <c r="K25" s="103">
        <f>I25++J25</f>
        <v>5000</v>
      </c>
      <c r="L25" s="118"/>
      <c r="M25" s="59"/>
      <c r="N25" s="60"/>
      <c r="O25" s="58"/>
      <c r="P25" s="58"/>
    </row>
    <row r="26" spans="1:16" ht="169.5" customHeight="1">
      <c r="A26" s="59"/>
      <c r="B26" s="99">
        <f t="shared" si="1"/>
        <v>15</v>
      </c>
      <c r="C26" s="238" t="s">
        <v>274</v>
      </c>
      <c r="D26" s="239" t="s">
        <v>57</v>
      </c>
      <c r="E26" s="239" t="s">
        <v>69</v>
      </c>
      <c r="F26" s="239" t="s">
        <v>71</v>
      </c>
      <c r="G26" s="240" t="s">
        <v>275</v>
      </c>
      <c r="H26" s="239" t="s">
        <v>58</v>
      </c>
      <c r="I26" s="241">
        <f>I27+I28</f>
        <v>290587</v>
      </c>
      <c r="J26" s="241"/>
      <c r="K26" s="241">
        <f>K27+K28</f>
        <v>290587</v>
      </c>
      <c r="L26" s="118"/>
      <c r="M26" s="59"/>
      <c r="N26" s="60"/>
      <c r="O26" s="58"/>
      <c r="P26" s="58"/>
    </row>
    <row r="27" spans="1:16" ht="169.5" customHeight="1">
      <c r="A27" s="59"/>
      <c r="B27" s="99">
        <f t="shared" si="1"/>
        <v>16</v>
      </c>
      <c r="C27" s="242" t="s">
        <v>162</v>
      </c>
      <c r="D27" s="239" t="s">
        <v>57</v>
      </c>
      <c r="E27" s="239" t="s">
        <v>69</v>
      </c>
      <c r="F27" s="239" t="s">
        <v>71</v>
      </c>
      <c r="G27" s="240" t="s">
        <v>275</v>
      </c>
      <c r="H27" s="239" t="s">
        <v>81</v>
      </c>
      <c r="I27" s="239" t="s">
        <v>324</v>
      </c>
      <c r="J27" s="241"/>
      <c r="K27" s="241">
        <f aca="true" t="shared" si="2" ref="K27:K32">I27+J27</f>
        <v>223185</v>
      </c>
      <c r="L27" s="118"/>
      <c r="M27" s="59"/>
      <c r="N27" s="60"/>
      <c r="O27" s="58"/>
      <c r="P27" s="58"/>
    </row>
    <row r="28" spans="1:16" ht="169.5" customHeight="1">
      <c r="A28" s="59"/>
      <c r="B28" s="99">
        <f t="shared" si="1"/>
        <v>17</v>
      </c>
      <c r="C28" s="238" t="s">
        <v>219</v>
      </c>
      <c r="D28" s="239" t="s">
        <v>57</v>
      </c>
      <c r="E28" s="239" t="s">
        <v>69</v>
      </c>
      <c r="F28" s="239" t="s">
        <v>71</v>
      </c>
      <c r="G28" s="240" t="s">
        <v>275</v>
      </c>
      <c r="H28" s="239" t="s">
        <v>160</v>
      </c>
      <c r="I28" s="239" t="s">
        <v>325</v>
      </c>
      <c r="J28" s="241"/>
      <c r="K28" s="241">
        <f t="shared" si="2"/>
        <v>67402</v>
      </c>
      <c r="L28" s="118"/>
      <c r="M28" s="59"/>
      <c r="N28" s="60"/>
      <c r="O28" s="58"/>
      <c r="P28" s="58"/>
    </row>
    <row r="29" spans="1:16" ht="169.5" customHeight="1">
      <c r="A29" s="59"/>
      <c r="B29" s="99">
        <f t="shared" si="1"/>
        <v>18</v>
      </c>
      <c r="C29" s="238" t="s">
        <v>296</v>
      </c>
      <c r="D29" s="239" t="s">
        <v>57</v>
      </c>
      <c r="E29" s="239" t="s">
        <v>69</v>
      </c>
      <c r="F29" s="239" t="s">
        <v>71</v>
      </c>
      <c r="G29" s="240" t="s">
        <v>291</v>
      </c>
      <c r="H29" s="239" t="s">
        <v>293</v>
      </c>
      <c r="I29" s="241">
        <f>I30</f>
        <v>26800</v>
      </c>
      <c r="J29" s="241"/>
      <c r="K29" s="241">
        <f t="shared" si="2"/>
        <v>26800</v>
      </c>
      <c r="L29" s="118"/>
      <c r="M29" s="59"/>
      <c r="N29" s="60"/>
      <c r="O29" s="58"/>
      <c r="P29" s="58"/>
    </row>
    <row r="30" spans="1:16" ht="169.5" customHeight="1">
      <c r="A30" s="59"/>
      <c r="B30" s="99">
        <f t="shared" si="1"/>
        <v>19</v>
      </c>
      <c r="C30" s="238" t="s">
        <v>295</v>
      </c>
      <c r="D30" s="239" t="s">
        <v>57</v>
      </c>
      <c r="E30" s="239" t="s">
        <v>69</v>
      </c>
      <c r="F30" s="239" t="s">
        <v>71</v>
      </c>
      <c r="G30" s="240" t="s">
        <v>291</v>
      </c>
      <c r="H30" s="239" t="s">
        <v>292</v>
      </c>
      <c r="I30" s="241">
        <v>26800</v>
      </c>
      <c r="J30" s="241"/>
      <c r="K30" s="241">
        <f t="shared" si="2"/>
        <v>26800</v>
      </c>
      <c r="L30" s="118"/>
      <c r="M30" s="59"/>
      <c r="N30" s="60"/>
      <c r="O30" s="58"/>
      <c r="P30" s="58"/>
    </row>
    <row r="31" spans="1:16" ht="169.5" customHeight="1">
      <c r="A31" s="59"/>
      <c r="B31" s="99">
        <f t="shared" si="1"/>
        <v>20</v>
      </c>
      <c r="C31" s="238" t="s">
        <v>294</v>
      </c>
      <c r="D31" s="239" t="s">
        <v>57</v>
      </c>
      <c r="E31" s="239" t="s">
        <v>69</v>
      </c>
      <c r="F31" s="239" t="s">
        <v>71</v>
      </c>
      <c r="G31" s="240" t="s">
        <v>291</v>
      </c>
      <c r="H31" s="239" t="s">
        <v>87</v>
      </c>
      <c r="I31" s="239" t="s">
        <v>318</v>
      </c>
      <c r="J31" s="241"/>
      <c r="K31" s="241">
        <f t="shared" si="2"/>
        <v>26800</v>
      </c>
      <c r="L31" s="118"/>
      <c r="M31" s="59"/>
      <c r="N31" s="60"/>
      <c r="O31" s="58"/>
      <c r="P31" s="58"/>
    </row>
    <row r="32" spans="1:16" ht="145.5" customHeight="1">
      <c r="A32" s="59"/>
      <c r="B32" s="99">
        <f t="shared" si="1"/>
        <v>21</v>
      </c>
      <c r="C32" s="121" t="s">
        <v>239</v>
      </c>
      <c r="D32" s="100" t="s">
        <v>57</v>
      </c>
      <c r="E32" s="100" t="s">
        <v>69</v>
      </c>
      <c r="F32" s="100" t="s">
        <v>79</v>
      </c>
      <c r="G32" s="100"/>
      <c r="H32" s="100"/>
      <c r="I32" s="101">
        <f>I33</f>
        <v>7000</v>
      </c>
      <c r="J32" s="101"/>
      <c r="K32" s="101">
        <f t="shared" si="2"/>
        <v>7000</v>
      </c>
      <c r="L32" s="118"/>
      <c r="M32" s="59"/>
      <c r="N32" s="60"/>
      <c r="O32" s="58"/>
      <c r="P32" s="58"/>
    </row>
    <row r="33" spans="1:16" ht="150" customHeight="1">
      <c r="A33" s="59"/>
      <c r="B33" s="99">
        <f t="shared" si="1"/>
        <v>22</v>
      </c>
      <c r="C33" s="117" t="s">
        <v>131</v>
      </c>
      <c r="D33" s="102" t="s">
        <v>57</v>
      </c>
      <c r="E33" s="102" t="s">
        <v>69</v>
      </c>
      <c r="F33" s="102" t="s">
        <v>79</v>
      </c>
      <c r="G33" s="102" t="s">
        <v>147</v>
      </c>
      <c r="H33" s="102"/>
      <c r="I33" s="103">
        <f>I34</f>
        <v>7000</v>
      </c>
      <c r="J33" s="103"/>
      <c r="K33" s="103">
        <f>K34</f>
        <v>7000</v>
      </c>
      <c r="L33" s="118"/>
      <c r="M33" s="59"/>
      <c r="N33" s="60"/>
      <c r="O33" s="58"/>
      <c r="P33" s="58"/>
    </row>
    <row r="34" spans="1:16" ht="203.25" customHeight="1">
      <c r="A34" s="59"/>
      <c r="B34" s="99">
        <f t="shared" si="1"/>
        <v>23</v>
      </c>
      <c r="C34" s="124" t="s">
        <v>3</v>
      </c>
      <c r="D34" s="102" t="s">
        <v>57</v>
      </c>
      <c r="E34" s="102" t="s">
        <v>69</v>
      </c>
      <c r="F34" s="102" t="s">
        <v>79</v>
      </c>
      <c r="G34" s="102" t="s">
        <v>154</v>
      </c>
      <c r="H34" s="102" t="s">
        <v>58</v>
      </c>
      <c r="I34" s="103">
        <f>I35</f>
        <v>7000</v>
      </c>
      <c r="J34" s="103"/>
      <c r="K34" s="103">
        <f>K35</f>
        <v>7000</v>
      </c>
      <c r="L34" s="118"/>
      <c r="M34" s="59"/>
      <c r="N34" s="60"/>
      <c r="O34" s="58"/>
      <c r="P34" s="58"/>
    </row>
    <row r="35" spans="1:16" ht="156" customHeight="1">
      <c r="A35" s="59"/>
      <c r="B35" s="99">
        <f t="shared" si="1"/>
        <v>24</v>
      </c>
      <c r="C35" s="104" t="s">
        <v>4</v>
      </c>
      <c r="D35" s="102" t="s">
        <v>57</v>
      </c>
      <c r="E35" s="102" t="s">
        <v>69</v>
      </c>
      <c r="F35" s="102" t="s">
        <v>79</v>
      </c>
      <c r="G35" s="102" t="s">
        <v>154</v>
      </c>
      <c r="H35" s="102" t="s">
        <v>5</v>
      </c>
      <c r="I35" s="103">
        <v>7000</v>
      </c>
      <c r="J35" s="103"/>
      <c r="K35" s="103">
        <f>I35+J35</f>
        <v>7000</v>
      </c>
      <c r="L35" s="118"/>
      <c r="M35" s="59"/>
      <c r="N35" s="60"/>
      <c r="O35" s="58"/>
      <c r="P35" s="58"/>
    </row>
    <row r="36" spans="1:16" ht="156" customHeight="1">
      <c r="A36" s="59"/>
      <c r="B36" s="99">
        <f t="shared" si="1"/>
        <v>25</v>
      </c>
      <c r="C36" s="118" t="s">
        <v>313</v>
      </c>
      <c r="D36" s="102" t="s">
        <v>57</v>
      </c>
      <c r="E36" s="102" t="s">
        <v>69</v>
      </c>
      <c r="F36" s="102" t="s">
        <v>309</v>
      </c>
      <c r="G36" s="102"/>
      <c r="H36" s="102"/>
      <c r="I36" s="103">
        <f>I37</f>
        <v>7000</v>
      </c>
      <c r="J36" s="103"/>
      <c r="K36" s="103">
        <f>I36+J36</f>
        <v>7000</v>
      </c>
      <c r="L36" s="118"/>
      <c r="M36" s="59"/>
      <c r="N36" s="60"/>
      <c r="O36" s="58"/>
      <c r="P36" s="58"/>
    </row>
    <row r="37" spans="1:16" ht="372" customHeight="1">
      <c r="A37" s="59"/>
      <c r="B37" s="99">
        <f t="shared" si="1"/>
        <v>26</v>
      </c>
      <c r="C37" s="104" t="s">
        <v>310</v>
      </c>
      <c r="D37" s="102" t="s">
        <v>57</v>
      </c>
      <c r="E37" s="102" t="s">
        <v>69</v>
      </c>
      <c r="F37" s="102" t="s">
        <v>309</v>
      </c>
      <c r="G37" s="102" t="s">
        <v>312</v>
      </c>
      <c r="H37" s="102" t="s">
        <v>58</v>
      </c>
      <c r="I37" s="103">
        <f>I38</f>
        <v>7000</v>
      </c>
      <c r="J37" s="103"/>
      <c r="K37" s="103">
        <v>7000</v>
      </c>
      <c r="L37" s="118"/>
      <c r="M37" s="59"/>
      <c r="N37" s="60"/>
      <c r="O37" s="58"/>
      <c r="P37" s="58"/>
    </row>
    <row r="38" spans="1:16" ht="300" customHeight="1">
      <c r="A38" s="59"/>
      <c r="B38" s="99">
        <f t="shared" si="1"/>
        <v>27</v>
      </c>
      <c r="C38" s="104" t="s">
        <v>296</v>
      </c>
      <c r="D38" s="102" t="s">
        <v>57</v>
      </c>
      <c r="E38" s="102" t="s">
        <v>69</v>
      </c>
      <c r="F38" s="102" t="s">
        <v>309</v>
      </c>
      <c r="G38" s="102" t="s">
        <v>312</v>
      </c>
      <c r="H38" s="102" t="s">
        <v>293</v>
      </c>
      <c r="I38" s="103">
        <f>I39</f>
        <v>7000</v>
      </c>
      <c r="J38" s="103"/>
      <c r="K38" s="103">
        <f>I38+J38</f>
        <v>7000</v>
      </c>
      <c r="L38" s="118"/>
      <c r="M38" s="59"/>
      <c r="N38" s="60"/>
      <c r="O38" s="58"/>
      <c r="P38" s="58"/>
    </row>
    <row r="39" spans="1:16" ht="156" customHeight="1">
      <c r="A39" s="59"/>
      <c r="B39" s="99">
        <f t="shared" si="1"/>
        <v>28</v>
      </c>
      <c r="C39" s="104" t="s">
        <v>295</v>
      </c>
      <c r="D39" s="102" t="s">
        <v>57</v>
      </c>
      <c r="E39" s="102" t="s">
        <v>69</v>
      </c>
      <c r="F39" s="102" t="s">
        <v>309</v>
      </c>
      <c r="G39" s="102" t="s">
        <v>312</v>
      </c>
      <c r="H39" s="102" t="s">
        <v>292</v>
      </c>
      <c r="I39" s="103">
        <f>I40</f>
        <v>7000</v>
      </c>
      <c r="J39" s="103"/>
      <c r="K39" s="103">
        <f>I39+J39</f>
        <v>7000</v>
      </c>
      <c r="L39" s="118"/>
      <c r="M39" s="59"/>
      <c r="N39" s="60"/>
      <c r="O39" s="58"/>
      <c r="P39" s="58"/>
    </row>
    <row r="40" spans="1:16" ht="156" customHeight="1">
      <c r="A40" s="59"/>
      <c r="B40" s="99">
        <f t="shared" si="1"/>
        <v>29</v>
      </c>
      <c r="C40" s="104" t="s">
        <v>311</v>
      </c>
      <c r="D40" s="102" t="s">
        <v>57</v>
      </c>
      <c r="E40" s="102" t="s">
        <v>69</v>
      </c>
      <c r="F40" s="102" t="s">
        <v>309</v>
      </c>
      <c r="G40" s="102" t="s">
        <v>312</v>
      </c>
      <c r="H40" s="102" t="s">
        <v>87</v>
      </c>
      <c r="I40" s="103">
        <v>7000</v>
      </c>
      <c r="J40" s="103"/>
      <c r="K40" s="103">
        <f>I40+J40</f>
        <v>7000</v>
      </c>
      <c r="L40" s="118"/>
      <c r="M40" s="59"/>
      <c r="N40" s="60"/>
      <c r="O40" s="58"/>
      <c r="P40" s="58"/>
    </row>
    <row r="41" spans="1:16" ht="117" customHeight="1">
      <c r="A41" s="59"/>
      <c r="B41" s="99">
        <f t="shared" si="1"/>
        <v>30</v>
      </c>
      <c r="C41" s="121" t="s">
        <v>241</v>
      </c>
      <c r="D41" s="100" t="s">
        <v>57</v>
      </c>
      <c r="E41" s="100" t="s">
        <v>70</v>
      </c>
      <c r="F41" s="100"/>
      <c r="G41" s="100"/>
      <c r="H41" s="100"/>
      <c r="I41" s="101">
        <f aca="true" t="shared" si="3" ref="I41:K42">I42</f>
        <v>104300</v>
      </c>
      <c r="J41" s="101">
        <f t="shared" si="3"/>
        <v>0</v>
      </c>
      <c r="K41" s="101">
        <f t="shared" si="3"/>
        <v>104300</v>
      </c>
      <c r="L41" s="118"/>
      <c r="M41" s="59"/>
      <c r="N41" s="60"/>
      <c r="O41" s="58"/>
      <c r="P41" s="58"/>
    </row>
    <row r="42" spans="1:16" ht="115.5" customHeight="1">
      <c r="A42" s="59"/>
      <c r="B42" s="99">
        <f t="shared" si="1"/>
        <v>31</v>
      </c>
      <c r="C42" s="117" t="s">
        <v>165</v>
      </c>
      <c r="D42" s="102" t="s">
        <v>57</v>
      </c>
      <c r="E42" s="102" t="s">
        <v>70</v>
      </c>
      <c r="F42" s="102" t="s">
        <v>72</v>
      </c>
      <c r="G42" s="102"/>
      <c r="H42" s="102"/>
      <c r="I42" s="103">
        <f t="shared" si="3"/>
        <v>104300</v>
      </c>
      <c r="J42" s="103"/>
      <c r="K42" s="103">
        <f t="shared" si="3"/>
        <v>104300</v>
      </c>
      <c r="L42" s="118"/>
      <c r="M42" s="59"/>
      <c r="N42" s="60"/>
      <c r="O42" s="58"/>
      <c r="P42" s="58"/>
    </row>
    <row r="43" spans="1:16" ht="282" customHeight="1">
      <c r="A43" s="59"/>
      <c r="B43" s="99">
        <f t="shared" si="1"/>
        <v>32</v>
      </c>
      <c r="C43" s="122" t="s">
        <v>216</v>
      </c>
      <c r="D43" s="102" t="s">
        <v>57</v>
      </c>
      <c r="E43" s="102" t="s">
        <v>70</v>
      </c>
      <c r="F43" s="102" t="s">
        <v>72</v>
      </c>
      <c r="G43" s="102" t="s">
        <v>143</v>
      </c>
      <c r="H43" s="102"/>
      <c r="I43" s="103">
        <f aca="true" t="shared" si="4" ref="I43:K44">I44</f>
        <v>104300</v>
      </c>
      <c r="J43" s="103"/>
      <c r="K43" s="103">
        <f t="shared" si="4"/>
        <v>104300</v>
      </c>
      <c r="L43" s="118"/>
      <c r="M43" s="59"/>
      <c r="N43" s="60"/>
      <c r="O43" s="58"/>
      <c r="P43" s="58"/>
    </row>
    <row r="44" spans="1:16" ht="256.5" customHeight="1">
      <c r="A44" s="59"/>
      <c r="B44" s="99">
        <f t="shared" si="1"/>
        <v>33</v>
      </c>
      <c r="C44" s="104" t="s">
        <v>211</v>
      </c>
      <c r="D44" s="102" t="s">
        <v>57</v>
      </c>
      <c r="E44" s="102" t="s">
        <v>70</v>
      </c>
      <c r="F44" s="102" t="s">
        <v>72</v>
      </c>
      <c r="G44" s="102" t="s">
        <v>149</v>
      </c>
      <c r="H44" s="102" t="s">
        <v>58</v>
      </c>
      <c r="I44" s="103">
        <f t="shared" si="4"/>
        <v>104300</v>
      </c>
      <c r="J44" s="103"/>
      <c r="K44" s="103">
        <f t="shared" si="4"/>
        <v>104300</v>
      </c>
      <c r="L44" s="118"/>
      <c r="M44" s="59"/>
      <c r="N44" s="60"/>
      <c r="O44" s="58"/>
      <c r="P44" s="58"/>
    </row>
    <row r="45" spans="1:16" ht="258" customHeight="1">
      <c r="A45" s="59"/>
      <c r="B45" s="99">
        <f t="shared" si="1"/>
        <v>34</v>
      </c>
      <c r="C45" s="104" t="s">
        <v>200</v>
      </c>
      <c r="D45" s="102" t="s">
        <v>57</v>
      </c>
      <c r="E45" s="102" t="s">
        <v>70</v>
      </c>
      <c r="F45" s="102" t="s">
        <v>72</v>
      </c>
      <c r="G45" s="102" t="s">
        <v>163</v>
      </c>
      <c r="H45" s="102" t="s">
        <v>58</v>
      </c>
      <c r="I45" s="103">
        <f>I46+I47+I48</f>
        <v>104300</v>
      </c>
      <c r="J45" s="103"/>
      <c r="K45" s="103">
        <f>K46+K47+K48</f>
        <v>104300</v>
      </c>
      <c r="L45" s="118"/>
      <c r="M45" s="59"/>
      <c r="N45" s="60"/>
      <c r="O45" s="58"/>
      <c r="P45" s="58"/>
    </row>
    <row r="46" spans="1:16" ht="190.5" customHeight="1">
      <c r="A46" s="59"/>
      <c r="B46" s="99">
        <f t="shared" si="1"/>
        <v>35</v>
      </c>
      <c r="C46" s="104" t="s">
        <v>162</v>
      </c>
      <c r="D46" s="102" t="s">
        <v>57</v>
      </c>
      <c r="E46" s="102" t="s">
        <v>70</v>
      </c>
      <c r="F46" s="102" t="s">
        <v>72</v>
      </c>
      <c r="G46" s="102" t="s">
        <v>163</v>
      </c>
      <c r="H46" s="102" t="s">
        <v>81</v>
      </c>
      <c r="I46" s="102" t="s">
        <v>288</v>
      </c>
      <c r="J46" s="103"/>
      <c r="K46" s="103">
        <f aca="true" t="shared" si="5" ref="K46:K54">I46+J46</f>
        <v>79200</v>
      </c>
      <c r="L46" s="118"/>
      <c r="M46" s="59"/>
      <c r="N46" s="60"/>
      <c r="O46" s="58"/>
      <c r="P46" s="58"/>
    </row>
    <row r="47" spans="1:16" ht="354" customHeight="1">
      <c r="A47" s="59"/>
      <c r="B47" s="99">
        <f t="shared" si="1"/>
        <v>36</v>
      </c>
      <c r="C47" s="104" t="s">
        <v>219</v>
      </c>
      <c r="D47" s="102" t="s">
        <v>57</v>
      </c>
      <c r="E47" s="102" t="s">
        <v>70</v>
      </c>
      <c r="F47" s="102" t="s">
        <v>72</v>
      </c>
      <c r="G47" s="102" t="s">
        <v>163</v>
      </c>
      <c r="H47" s="102" t="s">
        <v>160</v>
      </c>
      <c r="I47" s="102" t="s">
        <v>287</v>
      </c>
      <c r="J47" s="103"/>
      <c r="K47" s="103">
        <f t="shared" si="5"/>
        <v>23920</v>
      </c>
      <c r="L47" s="118"/>
      <c r="M47" s="59"/>
      <c r="N47" s="60"/>
      <c r="O47" s="58"/>
      <c r="P47" s="58"/>
    </row>
    <row r="48" spans="1:16" ht="275.25" customHeight="1">
      <c r="A48" s="59"/>
      <c r="B48" s="99">
        <f t="shared" si="1"/>
        <v>37</v>
      </c>
      <c r="C48" s="104" t="s">
        <v>1</v>
      </c>
      <c r="D48" s="102" t="s">
        <v>57</v>
      </c>
      <c r="E48" s="102" t="s">
        <v>70</v>
      </c>
      <c r="F48" s="102" t="s">
        <v>72</v>
      </c>
      <c r="G48" s="102" t="s">
        <v>163</v>
      </c>
      <c r="H48" s="102" t="s">
        <v>87</v>
      </c>
      <c r="I48" s="102" t="s">
        <v>286</v>
      </c>
      <c r="J48" s="103"/>
      <c r="K48" s="103">
        <f t="shared" si="5"/>
        <v>1180</v>
      </c>
      <c r="L48" s="118"/>
      <c r="M48" s="59"/>
      <c r="N48" s="60"/>
      <c r="O48" s="58"/>
      <c r="P48" s="58"/>
    </row>
    <row r="49" spans="1:16" ht="142.5" customHeight="1">
      <c r="A49" s="59"/>
      <c r="B49" s="99">
        <f t="shared" si="1"/>
        <v>38</v>
      </c>
      <c r="C49" s="257" t="s">
        <v>74</v>
      </c>
      <c r="D49" s="258" t="s">
        <v>57</v>
      </c>
      <c r="E49" s="258" t="s">
        <v>71</v>
      </c>
      <c r="F49" s="258"/>
      <c r="G49" s="239"/>
      <c r="H49" s="102"/>
      <c r="I49" s="103">
        <f>I50+I55</f>
        <v>1103590</v>
      </c>
      <c r="J49" s="103">
        <f>J50+J55</f>
        <v>-92590</v>
      </c>
      <c r="K49" s="103">
        <f>I49+J49</f>
        <v>1011000</v>
      </c>
      <c r="L49" s="118"/>
      <c r="M49" s="59"/>
      <c r="N49" s="60"/>
      <c r="O49" s="58"/>
      <c r="P49" s="58"/>
    </row>
    <row r="50" spans="1:16" ht="147" customHeight="1">
      <c r="A50" s="59"/>
      <c r="B50" s="99">
        <f t="shared" si="1"/>
        <v>39</v>
      </c>
      <c r="C50" s="259" t="s">
        <v>300</v>
      </c>
      <c r="D50" s="239" t="s">
        <v>57</v>
      </c>
      <c r="E50" s="239" t="s">
        <v>71</v>
      </c>
      <c r="F50" s="239" t="s">
        <v>297</v>
      </c>
      <c r="G50" s="239"/>
      <c r="H50" s="102"/>
      <c r="I50" s="103">
        <f>I51</f>
        <v>10000</v>
      </c>
      <c r="J50" s="103"/>
      <c r="K50" s="103">
        <f>I50+J50</f>
        <v>10000</v>
      </c>
      <c r="L50" s="118"/>
      <c r="M50" s="59"/>
      <c r="N50" s="60"/>
      <c r="O50" s="58"/>
      <c r="P50" s="58"/>
    </row>
    <row r="51" spans="1:16" ht="275.25" customHeight="1">
      <c r="A51" s="59"/>
      <c r="B51" s="99">
        <f t="shared" si="1"/>
        <v>40</v>
      </c>
      <c r="C51" s="255" t="s">
        <v>301</v>
      </c>
      <c r="D51" s="239" t="s">
        <v>57</v>
      </c>
      <c r="E51" s="239" t="s">
        <v>71</v>
      </c>
      <c r="F51" s="239" t="s">
        <v>297</v>
      </c>
      <c r="G51" s="239" t="s">
        <v>143</v>
      </c>
      <c r="H51" s="102"/>
      <c r="I51" s="103">
        <f>I52</f>
        <v>10000</v>
      </c>
      <c r="J51" s="103"/>
      <c r="K51" s="103">
        <f>I51+J51</f>
        <v>10000</v>
      </c>
      <c r="L51" s="118"/>
      <c r="M51" s="59"/>
      <c r="N51" s="60"/>
      <c r="O51" s="58"/>
      <c r="P51" s="58"/>
    </row>
    <row r="52" spans="1:16" ht="275.25" customHeight="1">
      <c r="A52" s="59"/>
      <c r="B52" s="99">
        <f t="shared" si="1"/>
        <v>41</v>
      </c>
      <c r="C52" s="255" t="s">
        <v>212</v>
      </c>
      <c r="D52" s="239" t="s">
        <v>57</v>
      </c>
      <c r="E52" s="239" t="s">
        <v>71</v>
      </c>
      <c r="F52" s="239" t="s">
        <v>297</v>
      </c>
      <c r="G52" s="239" t="s">
        <v>190</v>
      </c>
      <c r="H52" s="102"/>
      <c r="I52" s="103">
        <f>I53</f>
        <v>10000</v>
      </c>
      <c r="J52" s="103"/>
      <c r="K52" s="103">
        <f t="shared" si="5"/>
        <v>10000</v>
      </c>
      <c r="L52" s="118"/>
      <c r="M52" s="59"/>
      <c r="N52" s="60"/>
      <c r="O52" s="58"/>
      <c r="P52" s="58"/>
    </row>
    <row r="53" spans="1:16" ht="327" customHeight="1">
      <c r="A53" s="59"/>
      <c r="B53" s="99">
        <f t="shared" si="1"/>
        <v>42</v>
      </c>
      <c r="C53" s="256" t="s">
        <v>298</v>
      </c>
      <c r="D53" s="239" t="s">
        <v>57</v>
      </c>
      <c r="E53" s="239" t="s">
        <v>71</v>
      </c>
      <c r="F53" s="239" t="s">
        <v>297</v>
      </c>
      <c r="G53" s="239" t="s">
        <v>299</v>
      </c>
      <c r="H53" s="102" t="s">
        <v>293</v>
      </c>
      <c r="I53" s="103">
        <f>I54</f>
        <v>10000</v>
      </c>
      <c r="J53" s="103"/>
      <c r="K53" s="103">
        <f t="shared" si="5"/>
        <v>10000</v>
      </c>
      <c r="L53" s="118"/>
      <c r="M53" s="59"/>
      <c r="N53" s="60"/>
      <c r="O53" s="58"/>
      <c r="P53" s="58"/>
    </row>
    <row r="54" spans="1:16" ht="275.25" customHeight="1">
      <c r="A54" s="59"/>
      <c r="B54" s="99">
        <f t="shared" si="1"/>
        <v>43</v>
      </c>
      <c r="C54" s="242" t="s">
        <v>1</v>
      </c>
      <c r="D54" s="239" t="s">
        <v>57</v>
      </c>
      <c r="E54" s="239" t="s">
        <v>71</v>
      </c>
      <c r="F54" s="239" t="s">
        <v>297</v>
      </c>
      <c r="G54" s="239" t="s">
        <v>299</v>
      </c>
      <c r="H54" s="102" t="s">
        <v>87</v>
      </c>
      <c r="I54" s="103">
        <v>10000</v>
      </c>
      <c r="J54" s="103"/>
      <c r="K54" s="103">
        <f t="shared" si="5"/>
        <v>10000</v>
      </c>
      <c r="L54" s="118"/>
      <c r="M54" s="59"/>
      <c r="N54" s="60"/>
      <c r="O54" s="58"/>
      <c r="P54" s="58"/>
    </row>
    <row r="55" spans="1:16" ht="275.25" customHeight="1">
      <c r="A55" s="59"/>
      <c r="B55" s="99">
        <f t="shared" si="1"/>
        <v>44</v>
      </c>
      <c r="C55" s="255" t="s">
        <v>209</v>
      </c>
      <c r="D55" s="239" t="s">
        <v>57</v>
      </c>
      <c r="E55" s="239" t="s">
        <v>71</v>
      </c>
      <c r="F55" s="239" t="s">
        <v>75</v>
      </c>
      <c r="G55" s="239" t="s">
        <v>302</v>
      </c>
      <c r="H55" s="239"/>
      <c r="I55" s="103">
        <f>I56</f>
        <v>1093590</v>
      </c>
      <c r="J55" s="103">
        <f>J56</f>
        <v>-92590</v>
      </c>
      <c r="K55" s="103">
        <f>I55+J55</f>
        <v>1001000</v>
      </c>
      <c r="L55" s="118"/>
      <c r="M55" s="59"/>
      <c r="N55" s="60"/>
      <c r="O55" s="58"/>
      <c r="P55" s="58"/>
    </row>
    <row r="56" spans="1:16" ht="275.25" customHeight="1">
      <c r="A56" s="59"/>
      <c r="B56" s="99">
        <f t="shared" si="1"/>
        <v>45</v>
      </c>
      <c r="C56" s="242" t="s">
        <v>211</v>
      </c>
      <c r="D56" s="239" t="s">
        <v>57</v>
      </c>
      <c r="E56" s="239" t="s">
        <v>71</v>
      </c>
      <c r="F56" s="239" t="s">
        <v>75</v>
      </c>
      <c r="G56" s="239" t="s">
        <v>303</v>
      </c>
      <c r="H56" s="239" t="s">
        <v>58</v>
      </c>
      <c r="I56" s="103">
        <f>I57</f>
        <v>1093590</v>
      </c>
      <c r="J56" s="103">
        <f>J57</f>
        <v>-92590</v>
      </c>
      <c r="K56" s="103">
        <f>I56+J56</f>
        <v>1001000</v>
      </c>
      <c r="L56" s="118"/>
      <c r="M56" s="59"/>
      <c r="N56" s="60"/>
      <c r="O56" s="58"/>
      <c r="P56" s="58"/>
    </row>
    <row r="57" spans="1:16" ht="406.5" customHeight="1">
      <c r="A57" s="59"/>
      <c r="B57" s="99">
        <f t="shared" si="1"/>
        <v>46</v>
      </c>
      <c r="C57" s="260" t="s">
        <v>304</v>
      </c>
      <c r="D57" s="239" t="s">
        <v>57</v>
      </c>
      <c r="E57" s="239" t="s">
        <v>71</v>
      </c>
      <c r="F57" s="239" t="s">
        <v>75</v>
      </c>
      <c r="G57" s="239" t="s">
        <v>303</v>
      </c>
      <c r="H57" s="239" t="s">
        <v>58</v>
      </c>
      <c r="I57" s="103">
        <f>I58+I59</f>
        <v>1093590</v>
      </c>
      <c r="J57" s="103">
        <f>J58+J59</f>
        <v>-92590</v>
      </c>
      <c r="K57" s="103">
        <f>I57+J57</f>
        <v>1001000</v>
      </c>
      <c r="L57" s="118"/>
      <c r="M57" s="59"/>
      <c r="N57" s="60"/>
      <c r="O57" s="58"/>
      <c r="P57" s="58"/>
    </row>
    <row r="58" spans="1:16" ht="243" customHeight="1">
      <c r="A58" s="59"/>
      <c r="B58" s="99">
        <f t="shared" si="1"/>
        <v>47</v>
      </c>
      <c r="C58" s="242" t="s">
        <v>1</v>
      </c>
      <c r="D58" s="239" t="s">
        <v>57</v>
      </c>
      <c r="E58" s="239" t="s">
        <v>71</v>
      </c>
      <c r="F58" s="239" t="s">
        <v>75</v>
      </c>
      <c r="G58" s="239" t="s">
        <v>303</v>
      </c>
      <c r="H58" s="239" t="s">
        <v>87</v>
      </c>
      <c r="I58" s="102" t="s">
        <v>317</v>
      </c>
      <c r="J58" s="103">
        <v>-92590</v>
      </c>
      <c r="K58" s="103">
        <f>I58+J58</f>
        <v>1000000</v>
      </c>
      <c r="L58" s="118"/>
      <c r="M58" s="59"/>
      <c r="N58" s="60"/>
      <c r="O58" s="58"/>
      <c r="P58" s="58"/>
    </row>
    <row r="59" spans="1:16" ht="135" customHeight="1">
      <c r="A59" s="59"/>
      <c r="B59" s="99">
        <f t="shared" si="1"/>
        <v>48</v>
      </c>
      <c r="C59" s="242" t="s">
        <v>136</v>
      </c>
      <c r="D59" s="239" t="s">
        <v>57</v>
      </c>
      <c r="E59" s="239" t="s">
        <v>71</v>
      </c>
      <c r="F59" s="239" t="s">
        <v>75</v>
      </c>
      <c r="G59" s="239" t="s">
        <v>303</v>
      </c>
      <c r="H59" s="239" t="s">
        <v>159</v>
      </c>
      <c r="I59" s="102" t="s">
        <v>316</v>
      </c>
      <c r="J59" s="103"/>
      <c r="K59" s="103">
        <f>I59+J59</f>
        <v>1000</v>
      </c>
      <c r="L59" s="118"/>
      <c r="M59" s="59"/>
      <c r="N59" s="60"/>
      <c r="O59" s="58"/>
      <c r="P59" s="58"/>
    </row>
    <row r="60" spans="1:16" ht="116.25" customHeight="1">
      <c r="A60" s="59"/>
      <c r="B60" s="99">
        <f t="shared" si="1"/>
        <v>49</v>
      </c>
      <c r="C60" s="125" t="s">
        <v>187</v>
      </c>
      <c r="D60" s="100" t="s">
        <v>57</v>
      </c>
      <c r="E60" s="100" t="s">
        <v>76</v>
      </c>
      <c r="F60" s="102"/>
      <c r="G60" s="106"/>
      <c r="H60" s="102"/>
      <c r="I60" s="101">
        <f aca="true" t="shared" si="6" ref="I60:J64">I61</f>
        <v>5000</v>
      </c>
      <c r="J60" s="101">
        <f t="shared" si="6"/>
        <v>1022590</v>
      </c>
      <c r="K60" s="101">
        <f aca="true" t="shared" si="7" ref="K60:K65">I60+J60</f>
        <v>1027590</v>
      </c>
      <c r="L60" s="118"/>
      <c r="M60" s="59"/>
      <c r="N60" s="60"/>
      <c r="O60" s="58"/>
      <c r="P60" s="58"/>
    </row>
    <row r="61" spans="1:16" ht="125.25" customHeight="1">
      <c r="A61" s="59"/>
      <c r="B61" s="99">
        <f t="shared" si="1"/>
        <v>50</v>
      </c>
      <c r="C61" s="117" t="s">
        <v>188</v>
      </c>
      <c r="D61" s="102" t="s">
        <v>57</v>
      </c>
      <c r="E61" s="102" t="s">
        <v>76</v>
      </c>
      <c r="F61" s="102" t="s">
        <v>72</v>
      </c>
      <c r="G61" s="102"/>
      <c r="H61" s="102"/>
      <c r="I61" s="103">
        <f t="shared" si="6"/>
        <v>5000</v>
      </c>
      <c r="J61" s="103">
        <f t="shared" si="6"/>
        <v>1022590</v>
      </c>
      <c r="K61" s="103">
        <f t="shared" si="7"/>
        <v>1027590</v>
      </c>
      <c r="L61" s="118"/>
      <c r="M61" s="59"/>
      <c r="N61" s="60"/>
      <c r="O61" s="58"/>
      <c r="P61" s="58"/>
    </row>
    <row r="62" spans="1:16" ht="271.5" customHeight="1">
      <c r="A62" s="59"/>
      <c r="B62" s="99">
        <f t="shared" si="1"/>
        <v>51</v>
      </c>
      <c r="C62" s="122" t="s">
        <v>209</v>
      </c>
      <c r="D62" s="102" t="s">
        <v>57</v>
      </c>
      <c r="E62" s="102" t="s">
        <v>76</v>
      </c>
      <c r="F62" s="102" t="s">
        <v>72</v>
      </c>
      <c r="G62" s="102" t="s">
        <v>143</v>
      </c>
      <c r="H62" s="102"/>
      <c r="I62" s="103">
        <f t="shared" si="6"/>
        <v>5000</v>
      </c>
      <c r="J62" s="103">
        <f t="shared" si="6"/>
        <v>1022590</v>
      </c>
      <c r="K62" s="103">
        <f t="shared" si="7"/>
        <v>1027590</v>
      </c>
      <c r="L62" s="118"/>
      <c r="M62" s="59"/>
      <c r="N62" s="60"/>
      <c r="O62" s="58"/>
      <c r="P62" s="58"/>
    </row>
    <row r="63" spans="1:16" ht="251.25" customHeight="1">
      <c r="A63" s="59"/>
      <c r="B63" s="99">
        <f t="shared" si="1"/>
        <v>52</v>
      </c>
      <c r="C63" s="122" t="s">
        <v>212</v>
      </c>
      <c r="D63" s="102" t="s">
        <v>57</v>
      </c>
      <c r="E63" s="102" t="s">
        <v>76</v>
      </c>
      <c r="F63" s="102" t="s">
        <v>72</v>
      </c>
      <c r="G63" s="102" t="s">
        <v>189</v>
      </c>
      <c r="H63" s="102" t="s">
        <v>58</v>
      </c>
      <c r="I63" s="103">
        <f t="shared" si="6"/>
        <v>5000</v>
      </c>
      <c r="J63" s="103">
        <f t="shared" si="6"/>
        <v>1022590</v>
      </c>
      <c r="K63" s="103">
        <f t="shared" si="7"/>
        <v>1027590</v>
      </c>
      <c r="L63" s="118"/>
      <c r="M63" s="59"/>
      <c r="N63" s="60"/>
      <c r="O63" s="58"/>
      <c r="P63" s="58"/>
    </row>
    <row r="64" spans="1:16" ht="285" customHeight="1">
      <c r="A64" s="59"/>
      <c r="B64" s="99">
        <f t="shared" si="1"/>
        <v>53</v>
      </c>
      <c r="C64" s="117" t="s">
        <v>252</v>
      </c>
      <c r="D64" s="102" t="s">
        <v>57</v>
      </c>
      <c r="E64" s="102" t="s">
        <v>76</v>
      </c>
      <c r="F64" s="102" t="s">
        <v>72</v>
      </c>
      <c r="G64" s="102" t="s">
        <v>190</v>
      </c>
      <c r="H64" s="102" t="s">
        <v>58</v>
      </c>
      <c r="I64" s="103">
        <f t="shared" si="6"/>
        <v>5000</v>
      </c>
      <c r="J64" s="103">
        <f t="shared" si="6"/>
        <v>1022590</v>
      </c>
      <c r="K64" s="103">
        <f t="shared" si="7"/>
        <v>1027590</v>
      </c>
      <c r="L64" s="118"/>
      <c r="M64" s="59"/>
      <c r="N64" s="60"/>
      <c r="O64" s="58"/>
      <c r="P64" s="58"/>
    </row>
    <row r="65" spans="1:16" ht="276" customHeight="1">
      <c r="A65" s="59"/>
      <c r="B65" s="99">
        <f t="shared" si="1"/>
        <v>54</v>
      </c>
      <c r="C65" s="126" t="s">
        <v>1</v>
      </c>
      <c r="D65" s="102" t="s">
        <v>57</v>
      </c>
      <c r="E65" s="102" t="s">
        <v>76</v>
      </c>
      <c r="F65" s="102" t="s">
        <v>72</v>
      </c>
      <c r="G65" s="102" t="s">
        <v>190</v>
      </c>
      <c r="H65" s="102" t="s">
        <v>87</v>
      </c>
      <c r="I65" s="103">
        <v>5000</v>
      </c>
      <c r="J65" s="103">
        <v>1022590</v>
      </c>
      <c r="K65" s="103">
        <f t="shared" si="7"/>
        <v>1027590</v>
      </c>
      <c r="L65" s="118"/>
      <c r="M65" s="59"/>
      <c r="N65" s="60"/>
      <c r="O65" s="58"/>
      <c r="P65" s="58"/>
    </row>
    <row r="66" spans="1:16" ht="127.5" customHeight="1">
      <c r="A66" s="59"/>
      <c r="B66" s="99">
        <f t="shared" si="1"/>
        <v>55</v>
      </c>
      <c r="C66" s="121" t="s">
        <v>6</v>
      </c>
      <c r="D66" s="100" t="s">
        <v>57</v>
      </c>
      <c r="E66" s="107" t="s">
        <v>7</v>
      </c>
      <c r="F66" s="107"/>
      <c r="G66" s="107"/>
      <c r="H66" s="107"/>
      <c r="I66" s="108" t="str">
        <f aca="true" t="shared" si="8" ref="I66:K67">I67</f>
        <v>5000</v>
      </c>
      <c r="J66" s="108"/>
      <c r="K66" s="108">
        <f t="shared" si="8"/>
        <v>5000</v>
      </c>
      <c r="L66" s="118"/>
      <c r="M66" s="59"/>
      <c r="N66" s="60"/>
      <c r="O66" s="58"/>
      <c r="P66" s="58"/>
    </row>
    <row r="67" spans="1:16" ht="111" customHeight="1">
      <c r="A67" s="59"/>
      <c r="B67" s="99">
        <f t="shared" si="1"/>
        <v>56</v>
      </c>
      <c r="C67" s="104" t="s">
        <v>233</v>
      </c>
      <c r="D67" s="102" t="s">
        <v>57</v>
      </c>
      <c r="E67" s="106" t="s">
        <v>7</v>
      </c>
      <c r="F67" s="106" t="s">
        <v>7</v>
      </c>
      <c r="G67" s="106"/>
      <c r="H67" s="106"/>
      <c r="I67" s="109" t="str">
        <f t="shared" si="8"/>
        <v>5000</v>
      </c>
      <c r="J67" s="109"/>
      <c r="K67" s="109">
        <f t="shared" si="8"/>
        <v>5000</v>
      </c>
      <c r="L67" s="118"/>
      <c r="M67" s="59"/>
      <c r="N67" s="60"/>
      <c r="O67" s="58"/>
      <c r="P67" s="58"/>
    </row>
    <row r="68" spans="1:16" ht="265.5" customHeight="1">
      <c r="A68" s="59"/>
      <c r="B68" s="99">
        <f t="shared" si="1"/>
        <v>57</v>
      </c>
      <c r="C68" s="122" t="s">
        <v>209</v>
      </c>
      <c r="D68" s="102" t="s">
        <v>57</v>
      </c>
      <c r="E68" s="102" t="s">
        <v>7</v>
      </c>
      <c r="F68" s="102" t="s">
        <v>7</v>
      </c>
      <c r="G68" s="102" t="s">
        <v>143</v>
      </c>
      <c r="H68" s="106"/>
      <c r="I68" s="103" t="str">
        <f aca="true" t="shared" si="9" ref="I68:K69">I69</f>
        <v>5000</v>
      </c>
      <c r="J68" s="103"/>
      <c r="K68" s="109">
        <f t="shared" si="9"/>
        <v>5000</v>
      </c>
      <c r="L68" s="118"/>
      <c r="M68" s="59"/>
      <c r="N68" s="60"/>
      <c r="O68" s="58"/>
      <c r="P68" s="58"/>
    </row>
    <row r="69" spans="1:16" ht="249" customHeight="1">
      <c r="A69" s="59"/>
      <c r="B69" s="99">
        <f t="shared" si="1"/>
        <v>58</v>
      </c>
      <c r="C69" s="122" t="s">
        <v>213</v>
      </c>
      <c r="D69" s="102" t="s">
        <v>57</v>
      </c>
      <c r="E69" s="106" t="s">
        <v>7</v>
      </c>
      <c r="F69" s="106" t="s">
        <v>7</v>
      </c>
      <c r="G69" s="102" t="s">
        <v>144</v>
      </c>
      <c r="H69" s="106" t="s">
        <v>58</v>
      </c>
      <c r="I69" s="103" t="str">
        <f t="shared" si="9"/>
        <v>5000</v>
      </c>
      <c r="J69" s="103"/>
      <c r="K69" s="109">
        <f t="shared" si="9"/>
        <v>5000</v>
      </c>
      <c r="L69" s="118"/>
      <c r="M69" s="59"/>
      <c r="N69" s="60"/>
      <c r="O69" s="58"/>
      <c r="P69" s="58"/>
    </row>
    <row r="70" spans="1:16" ht="276.75" customHeight="1">
      <c r="A70" s="59"/>
      <c r="B70" s="99">
        <f t="shared" si="1"/>
        <v>59</v>
      </c>
      <c r="C70" s="104" t="s">
        <v>279</v>
      </c>
      <c r="D70" s="102" t="s">
        <v>57</v>
      </c>
      <c r="E70" s="106" t="s">
        <v>7</v>
      </c>
      <c r="F70" s="106" t="s">
        <v>7</v>
      </c>
      <c r="G70" s="102" t="s">
        <v>145</v>
      </c>
      <c r="H70" s="106" t="s">
        <v>58</v>
      </c>
      <c r="I70" s="103" t="str">
        <f>I71</f>
        <v>5000</v>
      </c>
      <c r="J70" s="103"/>
      <c r="K70" s="109">
        <f>I70++J70</f>
        <v>5000</v>
      </c>
      <c r="L70" s="118"/>
      <c r="M70" s="59"/>
      <c r="N70" s="60"/>
      <c r="O70" s="58"/>
      <c r="P70" s="58"/>
    </row>
    <row r="71" spans="1:16" ht="192" customHeight="1">
      <c r="A71" s="59"/>
      <c r="B71" s="99">
        <f t="shared" si="1"/>
        <v>60</v>
      </c>
      <c r="C71" s="126" t="s">
        <v>253</v>
      </c>
      <c r="D71" s="102" t="s">
        <v>57</v>
      </c>
      <c r="E71" s="102" t="s">
        <v>7</v>
      </c>
      <c r="F71" s="102" t="s">
        <v>7</v>
      </c>
      <c r="G71" s="102" t="s">
        <v>145</v>
      </c>
      <c r="H71" s="102" t="s">
        <v>87</v>
      </c>
      <c r="I71" s="102" t="s">
        <v>285</v>
      </c>
      <c r="J71" s="103"/>
      <c r="K71" s="103">
        <f>I71+J71</f>
        <v>5000</v>
      </c>
      <c r="L71" s="118"/>
      <c r="M71" s="59"/>
      <c r="N71" s="60"/>
      <c r="O71" s="58"/>
      <c r="P71" s="58"/>
    </row>
    <row r="72" spans="1:16" ht="120" customHeight="1">
      <c r="A72" s="59"/>
      <c r="B72" s="99">
        <f t="shared" si="1"/>
        <v>61</v>
      </c>
      <c r="C72" s="125" t="s">
        <v>89</v>
      </c>
      <c r="D72" s="100" t="s">
        <v>57</v>
      </c>
      <c r="E72" s="100" t="s">
        <v>77</v>
      </c>
      <c r="F72" s="100"/>
      <c r="G72" s="100"/>
      <c r="H72" s="100"/>
      <c r="I72" s="101">
        <f aca="true" t="shared" si="10" ref="I72:J75">I73</f>
        <v>448909.95</v>
      </c>
      <c r="J72" s="245">
        <f t="shared" si="10"/>
        <v>0</v>
      </c>
      <c r="K72" s="101">
        <f>I72++J72</f>
        <v>448909.95</v>
      </c>
      <c r="L72" s="118"/>
      <c r="M72" s="59"/>
      <c r="N72" s="60"/>
      <c r="O72" s="58"/>
      <c r="P72" s="58"/>
    </row>
    <row r="73" spans="1:16" ht="101.25" customHeight="1">
      <c r="A73" s="59"/>
      <c r="B73" s="99">
        <f t="shared" si="1"/>
        <v>62</v>
      </c>
      <c r="C73" s="117" t="s">
        <v>30</v>
      </c>
      <c r="D73" s="102" t="s">
        <v>57</v>
      </c>
      <c r="E73" s="102" t="s">
        <v>77</v>
      </c>
      <c r="F73" s="102" t="s">
        <v>69</v>
      </c>
      <c r="G73" s="102"/>
      <c r="H73" s="102"/>
      <c r="I73" s="103">
        <f t="shared" si="10"/>
        <v>448909.95</v>
      </c>
      <c r="J73" s="103"/>
      <c r="K73" s="101">
        <f>I73++J73</f>
        <v>448909.95</v>
      </c>
      <c r="L73" s="118"/>
      <c r="M73" s="59"/>
      <c r="N73" s="60"/>
      <c r="O73" s="58"/>
      <c r="P73" s="58"/>
    </row>
    <row r="74" spans="1:16" ht="263.25" customHeight="1">
      <c r="A74" s="59"/>
      <c r="B74" s="99">
        <f t="shared" si="1"/>
        <v>63</v>
      </c>
      <c r="C74" s="122" t="s">
        <v>209</v>
      </c>
      <c r="D74" s="102" t="s">
        <v>57</v>
      </c>
      <c r="E74" s="102" t="s">
        <v>77</v>
      </c>
      <c r="F74" s="102" t="s">
        <v>69</v>
      </c>
      <c r="G74" s="102" t="s">
        <v>143</v>
      </c>
      <c r="H74" s="102"/>
      <c r="I74" s="103">
        <f t="shared" si="10"/>
        <v>448909.95</v>
      </c>
      <c r="J74" s="103"/>
      <c r="K74" s="101">
        <f>I74++J74</f>
        <v>448909.95</v>
      </c>
      <c r="L74" s="118"/>
      <c r="M74" s="59"/>
      <c r="N74" s="60"/>
      <c r="O74" s="58"/>
      <c r="P74" s="58"/>
    </row>
    <row r="75" spans="1:16" ht="254.25" customHeight="1">
      <c r="A75" s="59"/>
      <c r="B75" s="99">
        <f t="shared" si="1"/>
        <v>64</v>
      </c>
      <c r="C75" s="122" t="s">
        <v>213</v>
      </c>
      <c r="D75" s="102" t="s">
        <v>57</v>
      </c>
      <c r="E75" s="102" t="s">
        <v>77</v>
      </c>
      <c r="F75" s="102" t="s">
        <v>69</v>
      </c>
      <c r="G75" s="102" t="s">
        <v>144</v>
      </c>
      <c r="H75" s="102"/>
      <c r="I75" s="103">
        <f t="shared" si="10"/>
        <v>448909.95</v>
      </c>
      <c r="J75" s="103"/>
      <c r="K75" s="101">
        <f>I75++J75</f>
        <v>448909.95</v>
      </c>
      <c r="L75" s="118"/>
      <c r="M75" s="59"/>
      <c r="N75" s="60"/>
      <c r="O75" s="58"/>
      <c r="P75" s="58"/>
    </row>
    <row r="76" spans="1:16" ht="176.25" customHeight="1">
      <c r="A76" s="59"/>
      <c r="B76" s="99">
        <f t="shared" si="1"/>
        <v>65</v>
      </c>
      <c r="C76" s="117" t="s">
        <v>254</v>
      </c>
      <c r="D76" s="102" t="s">
        <v>57</v>
      </c>
      <c r="E76" s="102" t="s">
        <v>77</v>
      </c>
      <c r="F76" s="102" t="s">
        <v>69</v>
      </c>
      <c r="G76" s="102" t="s">
        <v>146</v>
      </c>
      <c r="H76" s="102" t="s">
        <v>58</v>
      </c>
      <c r="I76" s="103">
        <f>I77++I78+I79+I80+I81+I82</f>
        <v>448909.95</v>
      </c>
      <c r="J76" s="103"/>
      <c r="K76" s="101">
        <f>I76++J76</f>
        <v>448909.95</v>
      </c>
      <c r="L76" s="118"/>
      <c r="M76" s="59"/>
      <c r="N76" s="60"/>
      <c r="O76" s="58"/>
      <c r="P76" s="58"/>
    </row>
    <row r="77" spans="1:16" ht="261" customHeight="1">
      <c r="A77" s="59"/>
      <c r="B77" s="99">
        <f t="shared" si="1"/>
        <v>66</v>
      </c>
      <c r="C77" s="104" t="s">
        <v>158</v>
      </c>
      <c r="D77" s="102" t="s">
        <v>57</v>
      </c>
      <c r="E77" s="102" t="s">
        <v>77</v>
      </c>
      <c r="F77" s="102" t="s">
        <v>69</v>
      </c>
      <c r="G77" s="102" t="s">
        <v>146</v>
      </c>
      <c r="H77" s="102" t="s">
        <v>87</v>
      </c>
      <c r="I77" s="103">
        <v>344909.95</v>
      </c>
      <c r="J77" s="103"/>
      <c r="K77" s="103">
        <f aca="true" t="shared" si="11" ref="K77:K82">I77+J77</f>
        <v>344909.95</v>
      </c>
      <c r="L77" s="118"/>
      <c r="M77" s="59"/>
      <c r="N77" s="60"/>
      <c r="O77" s="58"/>
      <c r="P77" s="58"/>
    </row>
    <row r="78" spans="1:16" ht="117" customHeight="1">
      <c r="A78" s="59"/>
      <c r="B78" s="99">
        <f aca="true" t="shared" si="12" ref="B78:B97">B77+1</f>
        <v>67</v>
      </c>
      <c r="C78" s="104" t="s">
        <v>266</v>
      </c>
      <c r="D78" s="102" t="s">
        <v>57</v>
      </c>
      <c r="E78" s="102" t="s">
        <v>77</v>
      </c>
      <c r="F78" s="102" t="s">
        <v>69</v>
      </c>
      <c r="G78" s="102" t="s">
        <v>146</v>
      </c>
      <c r="H78" s="102" t="s">
        <v>267</v>
      </c>
      <c r="I78" s="103">
        <v>35000</v>
      </c>
      <c r="J78" s="103"/>
      <c r="K78" s="103">
        <f t="shared" si="11"/>
        <v>35000</v>
      </c>
      <c r="L78" s="118"/>
      <c r="M78" s="59"/>
      <c r="N78" s="60"/>
      <c r="O78" s="58"/>
      <c r="P78" s="58"/>
    </row>
    <row r="79" spans="1:16" ht="99.75" customHeight="1">
      <c r="A79" s="59"/>
      <c r="B79" s="99">
        <f t="shared" si="12"/>
        <v>68</v>
      </c>
      <c r="C79" s="104" t="s">
        <v>136</v>
      </c>
      <c r="D79" s="102" t="s">
        <v>57</v>
      </c>
      <c r="E79" s="102" t="s">
        <v>77</v>
      </c>
      <c r="F79" s="102" t="s">
        <v>69</v>
      </c>
      <c r="G79" s="102" t="s">
        <v>146</v>
      </c>
      <c r="H79" s="102" t="s">
        <v>159</v>
      </c>
      <c r="I79" s="103">
        <v>10000</v>
      </c>
      <c r="J79" s="103"/>
      <c r="K79" s="103">
        <f t="shared" si="11"/>
        <v>10000</v>
      </c>
      <c r="L79" s="118"/>
      <c r="M79" s="59"/>
      <c r="N79" s="60"/>
      <c r="O79" s="58"/>
      <c r="P79" s="58"/>
    </row>
    <row r="80" spans="1:16" ht="209.25" customHeight="1">
      <c r="A80" s="59"/>
      <c r="B80" s="99">
        <f t="shared" si="12"/>
        <v>69</v>
      </c>
      <c r="C80" s="104" t="s">
        <v>85</v>
      </c>
      <c r="D80" s="102" t="s">
        <v>57</v>
      </c>
      <c r="E80" s="102" t="s">
        <v>77</v>
      </c>
      <c r="F80" s="102" t="s">
        <v>69</v>
      </c>
      <c r="G80" s="102" t="s">
        <v>146</v>
      </c>
      <c r="H80" s="102" t="s">
        <v>88</v>
      </c>
      <c r="I80" s="103">
        <v>35000</v>
      </c>
      <c r="J80" s="103"/>
      <c r="K80" s="103">
        <f t="shared" si="11"/>
        <v>35000</v>
      </c>
      <c r="L80" s="118"/>
      <c r="M80" s="59"/>
      <c r="N80" s="60"/>
      <c r="O80" s="58"/>
      <c r="P80" s="58"/>
    </row>
    <row r="81" spans="1:16" ht="185.25" customHeight="1">
      <c r="A81" s="59"/>
      <c r="B81" s="99">
        <f t="shared" si="12"/>
        <v>70</v>
      </c>
      <c r="C81" s="104" t="s">
        <v>86</v>
      </c>
      <c r="D81" s="102" t="s">
        <v>57</v>
      </c>
      <c r="E81" s="102" t="s">
        <v>77</v>
      </c>
      <c r="F81" s="102" t="s">
        <v>69</v>
      </c>
      <c r="G81" s="102" t="s">
        <v>146</v>
      </c>
      <c r="H81" s="102" t="s">
        <v>9</v>
      </c>
      <c r="I81" s="103">
        <v>12000</v>
      </c>
      <c r="J81" s="103"/>
      <c r="K81" s="103">
        <f t="shared" si="11"/>
        <v>12000</v>
      </c>
      <c r="L81" s="118"/>
      <c r="M81" s="59"/>
      <c r="N81" s="60"/>
      <c r="O81" s="58"/>
      <c r="P81" s="58"/>
    </row>
    <row r="82" spans="1:16" ht="121.5" customHeight="1">
      <c r="A82" s="59"/>
      <c r="B82" s="99">
        <f t="shared" si="12"/>
        <v>71</v>
      </c>
      <c r="C82" s="104" t="s">
        <v>193</v>
      </c>
      <c r="D82" s="102" t="s">
        <v>57</v>
      </c>
      <c r="E82" s="102" t="s">
        <v>77</v>
      </c>
      <c r="F82" s="102" t="s">
        <v>69</v>
      </c>
      <c r="G82" s="102" t="s">
        <v>146</v>
      </c>
      <c r="H82" s="102" t="s">
        <v>192</v>
      </c>
      <c r="I82" s="103">
        <v>12000</v>
      </c>
      <c r="J82" s="103"/>
      <c r="K82" s="103">
        <f t="shared" si="11"/>
        <v>12000</v>
      </c>
      <c r="L82" s="118"/>
      <c r="M82" s="59"/>
      <c r="N82" s="60"/>
      <c r="O82" s="58"/>
      <c r="P82" s="58"/>
    </row>
    <row r="83" spans="1:16" ht="127.5" customHeight="1">
      <c r="A83" s="59"/>
      <c r="B83" s="99">
        <f t="shared" si="12"/>
        <v>72</v>
      </c>
      <c r="C83" s="121" t="s">
        <v>133</v>
      </c>
      <c r="D83" s="100" t="s">
        <v>57</v>
      </c>
      <c r="E83" s="107" t="s">
        <v>79</v>
      </c>
      <c r="F83" s="107"/>
      <c r="G83" s="107"/>
      <c r="H83" s="107"/>
      <c r="I83" s="101">
        <f>I84</f>
        <v>2082028.49</v>
      </c>
      <c r="J83" s="245"/>
      <c r="K83" s="101">
        <f aca="true" t="shared" si="13" ref="K83:K89">I83+J83</f>
        <v>2082028.49</v>
      </c>
      <c r="L83" s="118"/>
      <c r="M83" s="59"/>
      <c r="N83" s="60"/>
      <c r="O83" s="58"/>
      <c r="P83" s="58"/>
    </row>
    <row r="84" spans="1:16" ht="185.25" customHeight="1">
      <c r="A84" s="59"/>
      <c r="B84" s="99">
        <f t="shared" si="12"/>
        <v>73</v>
      </c>
      <c r="C84" s="127" t="s">
        <v>48</v>
      </c>
      <c r="D84" s="102" t="s">
        <v>57</v>
      </c>
      <c r="E84" s="102" t="s">
        <v>79</v>
      </c>
      <c r="F84" s="102" t="s">
        <v>76</v>
      </c>
      <c r="G84" s="102"/>
      <c r="H84" s="102"/>
      <c r="I84" s="103">
        <f>I85</f>
        <v>2082028.49</v>
      </c>
      <c r="J84" s="103"/>
      <c r="K84" s="103">
        <f t="shared" si="13"/>
        <v>2082028.49</v>
      </c>
      <c r="L84" s="118"/>
      <c r="M84" s="59"/>
      <c r="N84" s="60"/>
      <c r="O84" s="58"/>
      <c r="P84" s="58"/>
    </row>
    <row r="85" spans="1:16" ht="247.5" customHeight="1">
      <c r="A85" s="59"/>
      <c r="B85" s="99">
        <f t="shared" si="12"/>
        <v>74</v>
      </c>
      <c r="C85" s="122" t="s">
        <v>209</v>
      </c>
      <c r="D85" s="102" t="s">
        <v>57</v>
      </c>
      <c r="E85" s="102" t="s">
        <v>79</v>
      </c>
      <c r="F85" s="102" t="s">
        <v>76</v>
      </c>
      <c r="G85" s="102" t="s">
        <v>143</v>
      </c>
      <c r="H85" s="102"/>
      <c r="I85" s="103">
        <f>I86</f>
        <v>2082028.49</v>
      </c>
      <c r="J85" s="103"/>
      <c r="K85" s="103">
        <f t="shared" si="13"/>
        <v>2082028.49</v>
      </c>
      <c r="L85" s="118"/>
      <c r="M85" s="59"/>
      <c r="N85" s="60"/>
      <c r="O85" s="58"/>
      <c r="P85" s="58"/>
    </row>
    <row r="86" spans="1:16" ht="252" customHeight="1">
      <c r="A86" s="59"/>
      <c r="B86" s="99">
        <f t="shared" si="12"/>
        <v>75</v>
      </c>
      <c r="C86" s="122" t="s">
        <v>213</v>
      </c>
      <c r="D86" s="102" t="s">
        <v>57</v>
      </c>
      <c r="E86" s="102" t="s">
        <v>79</v>
      </c>
      <c r="F86" s="102" t="s">
        <v>76</v>
      </c>
      <c r="G86" s="102" t="s">
        <v>144</v>
      </c>
      <c r="H86" s="102"/>
      <c r="I86" s="103">
        <f>I87</f>
        <v>2082028.49</v>
      </c>
      <c r="J86" s="103"/>
      <c r="K86" s="103">
        <f t="shared" si="13"/>
        <v>2082028.49</v>
      </c>
      <c r="L86" s="118"/>
      <c r="M86" s="59"/>
      <c r="N86" s="60"/>
      <c r="O86" s="58"/>
      <c r="P86" s="58"/>
    </row>
    <row r="87" spans="1:16" ht="326.25" customHeight="1">
      <c r="A87" s="59"/>
      <c r="B87" s="99">
        <f t="shared" si="12"/>
        <v>76</v>
      </c>
      <c r="C87" s="117" t="s">
        <v>229</v>
      </c>
      <c r="D87" s="102" t="s">
        <v>57</v>
      </c>
      <c r="E87" s="102" t="s">
        <v>79</v>
      </c>
      <c r="F87" s="102" t="s">
        <v>76</v>
      </c>
      <c r="G87" s="102" t="s">
        <v>144</v>
      </c>
      <c r="H87" s="102" t="s">
        <v>58</v>
      </c>
      <c r="I87" s="103">
        <f>I88+I89+I90+I93+I94+I95</f>
        <v>2082028.49</v>
      </c>
      <c r="J87" s="103"/>
      <c r="K87" s="103">
        <f>K88++K89+K90++K93+K94+K95</f>
        <v>2082028.49</v>
      </c>
      <c r="L87" s="118"/>
      <c r="M87" s="59"/>
      <c r="N87" s="60"/>
      <c r="O87" s="58"/>
      <c r="P87" s="58"/>
    </row>
    <row r="88" spans="1:16" ht="154.5" customHeight="1">
      <c r="A88" s="59"/>
      <c r="B88" s="99">
        <f t="shared" si="12"/>
        <v>77</v>
      </c>
      <c r="C88" s="242" t="s">
        <v>162</v>
      </c>
      <c r="D88" s="102" t="s">
        <v>57</v>
      </c>
      <c r="E88" s="102" t="s">
        <v>79</v>
      </c>
      <c r="F88" s="102" t="s">
        <v>76</v>
      </c>
      <c r="G88" s="102" t="s">
        <v>145</v>
      </c>
      <c r="H88" s="102" t="s">
        <v>81</v>
      </c>
      <c r="I88" s="102" t="s">
        <v>284</v>
      </c>
      <c r="J88" s="103"/>
      <c r="K88" s="103">
        <f t="shared" si="13"/>
        <v>187970</v>
      </c>
      <c r="L88" s="118"/>
      <c r="M88" s="59"/>
      <c r="N88" s="60"/>
      <c r="O88" s="58"/>
      <c r="P88" s="58"/>
    </row>
    <row r="89" spans="1:16" ht="246" customHeight="1">
      <c r="A89" s="59"/>
      <c r="B89" s="99">
        <f t="shared" si="12"/>
        <v>78</v>
      </c>
      <c r="C89" s="120" t="s">
        <v>235</v>
      </c>
      <c r="D89" s="102" t="s">
        <v>57</v>
      </c>
      <c r="E89" s="102" t="s">
        <v>79</v>
      </c>
      <c r="F89" s="102" t="s">
        <v>76</v>
      </c>
      <c r="G89" s="102" t="s">
        <v>145</v>
      </c>
      <c r="H89" s="102" t="s">
        <v>160</v>
      </c>
      <c r="I89" s="102" t="s">
        <v>283</v>
      </c>
      <c r="J89" s="103"/>
      <c r="K89" s="103">
        <f t="shared" si="13"/>
        <v>56770</v>
      </c>
      <c r="L89" s="118"/>
      <c r="M89" s="59"/>
      <c r="N89" s="60"/>
      <c r="O89" s="58"/>
      <c r="P89" s="58"/>
    </row>
    <row r="90" spans="1:16" ht="169.5" customHeight="1">
      <c r="A90" s="59"/>
      <c r="B90" s="99">
        <f t="shared" si="12"/>
        <v>79</v>
      </c>
      <c r="C90" s="238" t="s">
        <v>274</v>
      </c>
      <c r="D90" s="239" t="s">
        <v>57</v>
      </c>
      <c r="E90" s="102" t="s">
        <v>79</v>
      </c>
      <c r="F90" s="102" t="s">
        <v>76</v>
      </c>
      <c r="G90" s="102" t="s">
        <v>278</v>
      </c>
      <c r="H90" s="116" t="s">
        <v>277</v>
      </c>
      <c r="I90" s="243">
        <f>I91+I92</f>
        <v>181914.92</v>
      </c>
      <c r="J90" s="243"/>
      <c r="K90" s="243">
        <f aca="true" t="shared" si="14" ref="K90:K98">I90+J90</f>
        <v>181914.92</v>
      </c>
      <c r="L90" s="118"/>
      <c r="M90" s="59"/>
      <c r="N90" s="60"/>
      <c r="O90" s="58"/>
      <c r="P90" s="58"/>
    </row>
    <row r="91" spans="1:16" ht="186" customHeight="1">
      <c r="A91" s="59"/>
      <c r="B91" s="99">
        <f t="shared" si="12"/>
        <v>80</v>
      </c>
      <c r="C91" s="242" t="s">
        <v>162</v>
      </c>
      <c r="D91" s="239" t="s">
        <v>57</v>
      </c>
      <c r="E91" s="102" t="s">
        <v>79</v>
      </c>
      <c r="F91" s="102" t="s">
        <v>76</v>
      </c>
      <c r="G91" s="102" t="s">
        <v>278</v>
      </c>
      <c r="H91" s="116" t="s">
        <v>81</v>
      </c>
      <c r="I91" s="116" t="s">
        <v>320</v>
      </c>
      <c r="J91" s="243"/>
      <c r="K91" s="243">
        <f t="shared" si="14"/>
        <v>139719.6</v>
      </c>
      <c r="L91" s="118"/>
      <c r="M91" s="59"/>
      <c r="N91" s="60"/>
      <c r="O91" s="58"/>
      <c r="P91" s="58"/>
    </row>
    <row r="92" spans="1:16" ht="365.25" customHeight="1">
      <c r="A92" s="59"/>
      <c r="B92" s="99">
        <f t="shared" si="12"/>
        <v>81</v>
      </c>
      <c r="C92" s="238" t="s">
        <v>219</v>
      </c>
      <c r="D92" s="239" t="s">
        <v>57</v>
      </c>
      <c r="E92" s="102" t="s">
        <v>79</v>
      </c>
      <c r="F92" s="102" t="s">
        <v>76</v>
      </c>
      <c r="G92" s="102" t="s">
        <v>278</v>
      </c>
      <c r="H92" s="116" t="s">
        <v>160</v>
      </c>
      <c r="I92" s="116" t="s">
        <v>319</v>
      </c>
      <c r="J92" s="243" t="s">
        <v>240</v>
      </c>
      <c r="K92" s="243" t="e">
        <f t="shared" si="14"/>
        <v>#VALUE!</v>
      </c>
      <c r="L92" s="118"/>
      <c r="M92" s="59"/>
      <c r="N92" s="60"/>
      <c r="O92" s="58"/>
      <c r="P92" s="58"/>
    </row>
    <row r="93" spans="1:16" ht="180" customHeight="1">
      <c r="A93" s="59"/>
      <c r="B93" s="99">
        <f t="shared" si="12"/>
        <v>82</v>
      </c>
      <c r="C93" s="242" t="s">
        <v>162</v>
      </c>
      <c r="D93" s="102" t="s">
        <v>57</v>
      </c>
      <c r="E93" s="102" t="s">
        <v>79</v>
      </c>
      <c r="F93" s="102" t="s">
        <v>76</v>
      </c>
      <c r="G93" s="102" t="s">
        <v>146</v>
      </c>
      <c r="H93" s="116" t="s">
        <v>81</v>
      </c>
      <c r="I93" s="237">
        <v>744534</v>
      </c>
      <c r="J93" s="237"/>
      <c r="K93" s="237">
        <f t="shared" si="14"/>
        <v>744534</v>
      </c>
      <c r="L93" s="118"/>
      <c r="M93" s="59"/>
      <c r="N93" s="60"/>
      <c r="O93" s="58"/>
      <c r="P93" s="58"/>
    </row>
    <row r="94" spans="1:16" ht="279.75" customHeight="1">
      <c r="A94" s="59"/>
      <c r="B94" s="99">
        <f t="shared" si="12"/>
        <v>83</v>
      </c>
      <c r="C94" s="120" t="s">
        <v>235</v>
      </c>
      <c r="D94" s="102" t="s">
        <v>57</v>
      </c>
      <c r="E94" s="102" t="s">
        <v>79</v>
      </c>
      <c r="F94" s="102" t="s">
        <v>76</v>
      </c>
      <c r="G94" s="102" t="s">
        <v>146</v>
      </c>
      <c r="H94" s="116" t="s">
        <v>160</v>
      </c>
      <c r="I94" s="237">
        <v>224846</v>
      </c>
      <c r="J94" s="237"/>
      <c r="K94" s="237">
        <f t="shared" si="14"/>
        <v>224846</v>
      </c>
      <c r="L94" s="118"/>
      <c r="M94" s="59"/>
      <c r="N94" s="60"/>
      <c r="O94" s="58"/>
      <c r="P94" s="58"/>
    </row>
    <row r="95" spans="1:16" ht="162.75" customHeight="1">
      <c r="A95" s="59"/>
      <c r="B95" s="99">
        <f t="shared" si="12"/>
        <v>84</v>
      </c>
      <c r="C95" s="238" t="s">
        <v>274</v>
      </c>
      <c r="D95" s="239" t="s">
        <v>57</v>
      </c>
      <c r="E95" s="102" t="s">
        <v>79</v>
      </c>
      <c r="F95" s="102" t="s">
        <v>76</v>
      </c>
      <c r="G95" s="116" t="s">
        <v>276</v>
      </c>
      <c r="H95" s="116" t="s">
        <v>277</v>
      </c>
      <c r="I95" s="237">
        <f>I96+I97</f>
        <v>685993.5700000001</v>
      </c>
      <c r="J95" s="244"/>
      <c r="K95" s="237">
        <f t="shared" si="14"/>
        <v>685993.5700000001</v>
      </c>
      <c r="L95" s="118"/>
      <c r="M95" s="59"/>
      <c r="N95" s="60"/>
      <c r="O95" s="58"/>
      <c r="P95" s="58"/>
    </row>
    <row r="96" spans="1:16" ht="183" customHeight="1">
      <c r="A96" s="59"/>
      <c r="B96" s="99">
        <f t="shared" si="12"/>
        <v>85</v>
      </c>
      <c r="C96" s="242" t="s">
        <v>162</v>
      </c>
      <c r="D96" s="239" t="s">
        <v>57</v>
      </c>
      <c r="E96" s="102" t="s">
        <v>79</v>
      </c>
      <c r="F96" s="102" t="s">
        <v>76</v>
      </c>
      <c r="G96" s="116" t="s">
        <v>276</v>
      </c>
      <c r="H96" s="116" t="s">
        <v>81</v>
      </c>
      <c r="I96" s="237">
        <v>526843.06</v>
      </c>
      <c r="J96" s="244"/>
      <c r="K96" s="237">
        <f t="shared" si="14"/>
        <v>526843.06</v>
      </c>
      <c r="L96" s="118"/>
      <c r="M96" s="59"/>
      <c r="N96" s="60"/>
      <c r="O96" s="58"/>
      <c r="P96" s="58"/>
    </row>
    <row r="97" spans="1:16" ht="363" customHeight="1">
      <c r="A97" s="59"/>
      <c r="B97" s="99">
        <f t="shared" si="12"/>
        <v>86</v>
      </c>
      <c r="C97" s="238" t="s">
        <v>219</v>
      </c>
      <c r="D97" s="239" t="s">
        <v>57</v>
      </c>
      <c r="E97" s="102" t="s">
        <v>79</v>
      </c>
      <c r="F97" s="102" t="s">
        <v>76</v>
      </c>
      <c r="G97" s="116" t="s">
        <v>276</v>
      </c>
      <c r="H97" s="116" t="s">
        <v>160</v>
      </c>
      <c r="I97" s="237">
        <v>159150.51</v>
      </c>
      <c r="J97" s="244"/>
      <c r="K97" s="237">
        <f t="shared" si="14"/>
        <v>159150.51</v>
      </c>
      <c r="L97" s="118"/>
      <c r="M97" s="59"/>
      <c r="N97" s="60"/>
      <c r="O97" s="58"/>
      <c r="P97" s="58"/>
    </row>
    <row r="98" spans="1:16" ht="143.25" customHeight="1">
      <c r="A98" s="59"/>
      <c r="B98" s="99"/>
      <c r="C98" s="220" t="s">
        <v>29</v>
      </c>
      <c r="D98" s="220"/>
      <c r="E98" s="220"/>
      <c r="F98" s="220"/>
      <c r="G98" s="220"/>
      <c r="H98" s="110"/>
      <c r="I98" s="110">
        <f>I12+I41+I49+I60+I66+I72+I83</f>
        <v>5733712.44</v>
      </c>
      <c r="J98" s="110">
        <f>J12+J41+J49+J60+J66+J72+J83</f>
        <v>930000</v>
      </c>
      <c r="K98" s="110">
        <f t="shared" si="14"/>
        <v>6663712.44</v>
      </c>
      <c r="L98" s="118"/>
      <c r="M98" s="59"/>
      <c r="N98" s="60"/>
      <c r="O98" s="58"/>
      <c r="P98" s="58"/>
    </row>
    <row r="99" spans="1:16" ht="92.25">
      <c r="A99" s="59"/>
      <c r="B99" s="118"/>
      <c r="C99" s="57"/>
      <c r="D99" s="57"/>
      <c r="E99" s="57"/>
      <c r="F99" s="57"/>
      <c r="G99" s="57"/>
      <c r="H99" s="57"/>
      <c r="I99" s="57"/>
      <c r="J99" s="57"/>
      <c r="K99" s="57"/>
      <c r="L99" s="118"/>
      <c r="M99" s="59"/>
      <c r="N99" s="60"/>
      <c r="O99" s="58"/>
      <c r="P99" s="58"/>
    </row>
    <row r="100" spans="1:14" ht="92.25">
      <c r="A100" s="59"/>
      <c r="B100" s="59"/>
      <c r="C100" s="57"/>
      <c r="D100" s="57"/>
      <c r="E100" s="57"/>
      <c r="F100" s="57"/>
      <c r="G100" s="57"/>
      <c r="H100" s="57"/>
      <c r="I100" s="57"/>
      <c r="J100" s="57"/>
      <c r="K100" s="57"/>
      <c r="L100" s="59"/>
      <c r="M100" s="59"/>
      <c r="N100" s="60"/>
    </row>
    <row r="101" spans="1:13" ht="92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13" ht="92.25">
      <c r="A102" s="57"/>
      <c r="B102" s="57"/>
      <c r="L102" s="57"/>
      <c r="M102" s="57"/>
    </row>
    <row r="103" spans="1:13" ht="92.25">
      <c r="A103" s="57"/>
      <c r="B103" s="57"/>
      <c r="L103" s="57"/>
      <c r="M103" s="57"/>
    </row>
    <row r="104" spans="1:13" ht="92.25">
      <c r="A104" s="57"/>
      <c r="B104" s="57"/>
      <c r="L104" s="57"/>
      <c r="M104" s="57"/>
    </row>
    <row r="105" spans="1:13" ht="92.25">
      <c r="A105" s="57"/>
      <c r="B105" s="57"/>
      <c r="L105" s="57"/>
      <c r="M105" s="57"/>
    </row>
    <row r="106" spans="1:13" ht="92.25">
      <c r="A106" s="57"/>
      <c r="B106" s="57"/>
      <c r="L106" s="57"/>
      <c r="M106" s="57"/>
    </row>
    <row r="107" spans="1:13" ht="92.25">
      <c r="A107" s="57"/>
      <c r="B107" s="57"/>
      <c r="L107" s="57"/>
      <c r="M107" s="57"/>
    </row>
  </sheetData>
  <sheetProtection/>
  <mergeCells count="6">
    <mergeCell ref="B8:K8"/>
    <mergeCell ref="H9:K9"/>
    <mergeCell ref="L1:M1"/>
    <mergeCell ref="J2:K2"/>
    <mergeCell ref="J1:K1"/>
    <mergeCell ref="F3:M6"/>
  </mergeCells>
  <printOptions/>
  <pageMargins left="0.25" right="0.25" top="0.75" bottom="0.75" header="0.3" footer="0.3"/>
  <pageSetup fitToHeight="0" horizontalDpi="600" verticalDpi="600" orientation="portrait" paperSize="9" scale="10" r:id="rId1"/>
  <headerFooter>
    <oddHeader>&amp;C&amp;Я</oddHeader>
    <oddFooter>&amp;C&amp;Я</oddFoot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2022-05-27T04:12:20Z</cp:lastPrinted>
  <dcterms:created xsi:type="dcterms:W3CDTF">2007-09-12T09:25:25Z</dcterms:created>
  <dcterms:modified xsi:type="dcterms:W3CDTF">2022-07-15T07:48:04Z</dcterms:modified>
  <cp:category/>
  <cp:version/>
  <cp:contentType/>
  <cp:contentStatus/>
</cp:coreProperties>
</file>