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 " sheetId="4" r:id="rId1"/>
    <sheet name="Приложение 2" sheetId="2" r:id="rId2"/>
  </sheets>
  <definedNames>
    <definedName name="_xlnm.Print_Area" localSheetId="0">'Приложение 1 '!$A$1:$H$41</definedName>
    <definedName name="_xlnm.Print_Area" localSheetId="1">'Приложение 2'!$A$1:$Q$116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9" i="4"/>
  <c r="F36" i="4"/>
  <c r="E36" i="4"/>
  <c r="F34" i="4"/>
  <c r="E9" i="4"/>
  <c r="F24" i="4"/>
  <c r="F25" i="4"/>
  <c r="F31" i="4"/>
  <c r="F29" i="4"/>
  <c r="F26" i="4"/>
  <c r="F27" i="4"/>
  <c r="F9" i="4"/>
  <c r="F10" i="4"/>
  <c r="F11" i="4"/>
  <c r="F13" i="4"/>
  <c r="F14" i="4"/>
  <c r="F16" i="4"/>
  <c r="F17" i="4"/>
  <c r="F19" i="4"/>
  <c r="F22" i="4"/>
  <c r="E10" i="4"/>
  <c r="E11" i="4"/>
  <c r="E14" i="4"/>
  <c r="E13" i="4" s="1"/>
  <c r="E17" i="4"/>
  <c r="E19" i="4"/>
  <c r="E27" i="4"/>
  <c r="E26" i="4" s="1"/>
  <c r="E29" i="4"/>
  <c r="E31" i="4"/>
  <c r="L116" i="2"/>
  <c r="K116" i="2"/>
  <c r="L48" i="2"/>
  <c r="K14" i="2"/>
  <c r="L14" i="2"/>
  <c r="E25" i="4" l="1"/>
  <c r="E24" i="4" s="1"/>
  <c r="E16" i="4"/>
  <c r="L24" i="2"/>
  <c r="L25" i="2"/>
  <c r="K25" i="2"/>
  <c r="L32" i="2"/>
  <c r="L26" i="2"/>
  <c r="K26" i="2"/>
  <c r="L43" i="2"/>
  <c r="K43" i="2"/>
  <c r="M44" i="2"/>
  <c r="L44" i="2"/>
  <c r="K44" i="2"/>
  <c r="L88" i="2"/>
  <c r="M88" i="2" s="1"/>
  <c r="L89" i="2"/>
  <c r="M20" i="2"/>
  <c r="M21" i="2"/>
  <c r="M22" i="2"/>
  <c r="M23" i="2"/>
  <c r="M28" i="2"/>
  <c r="M32" i="2"/>
  <c r="M33" i="2"/>
  <c r="M34" i="2"/>
  <c r="M35" i="2"/>
  <c r="M36" i="2"/>
  <c r="M37" i="2"/>
  <c r="M38" i="2"/>
  <c r="M43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9" i="2"/>
  <c r="M90" i="2"/>
  <c r="M91" i="2"/>
  <c r="M92" i="2"/>
  <c r="M93" i="2"/>
  <c r="M94" i="2"/>
  <c r="M95" i="2"/>
  <c r="M96" i="2"/>
  <c r="M97" i="2"/>
  <c r="M103" i="2"/>
  <c r="M104" i="2"/>
  <c r="M105" i="2"/>
  <c r="M108" i="2"/>
  <c r="M112" i="2"/>
  <c r="M114" i="2"/>
  <c r="L15" i="2"/>
  <c r="L16" i="2"/>
  <c r="L17" i="2"/>
  <c r="L18" i="2"/>
  <c r="L27" i="2"/>
  <c r="L99" i="2"/>
  <c r="L98" i="2" s="1"/>
  <c r="L101" i="2"/>
  <c r="L102" i="2"/>
  <c r="L100" i="2" s="1"/>
  <c r="L106" i="2"/>
  <c r="L103" i="2"/>
  <c r="K103" i="2"/>
  <c r="L109" i="2"/>
  <c r="L110" i="2"/>
  <c r="L113" i="2"/>
  <c r="L90" i="2"/>
  <c r="L80" i="2"/>
  <c r="L81" i="2"/>
  <c r="L82" i="2"/>
  <c r="L83" i="2"/>
  <c r="L84" i="2"/>
  <c r="L74" i="2"/>
  <c r="L75" i="2"/>
  <c r="L76" i="2"/>
  <c r="L77" i="2"/>
  <c r="L78" i="2"/>
  <c r="L66" i="2"/>
  <c r="L67" i="2"/>
  <c r="L72" i="2"/>
  <c r="L68" i="2"/>
  <c r="L69" i="2"/>
  <c r="L49" i="2"/>
  <c r="L54" i="2"/>
  <c r="L42" i="2"/>
  <c r="L41" i="2" s="1"/>
  <c r="L40" i="2" s="1"/>
  <c r="L39" i="2" s="1"/>
  <c r="M39" i="2" s="1"/>
  <c r="L21" i="2"/>
  <c r="K115" i="2"/>
  <c r="M115" i="2" s="1"/>
  <c r="K114" i="2"/>
  <c r="J113" i="2"/>
  <c r="I113" i="2"/>
  <c r="K112" i="2"/>
  <c r="K111" i="2"/>
  <c r="M111" i="2" s="1"/>
  <c r="J110" i="2"/>
  <c r="I110" i="2"/>
  <c r="K108" i="2"/>
  <c r="K107" i="2"/>
  <c r="M107" i="2" s="1"/>
  <c r="J106" i="2"/>
  <c r="I106" i="2"/>
  <c r="K105" i="2"/>
  <c r="K104" i="2"/>
  <c r="J102" i="2"/>
  <c r="J101" i="2" s="1"/>
  <c r="J100" i="2" s="1"/>
  <c r="J99" i="2" s="1"/>
  <c r="J98" i="2" s="1"/>
  <c r="I102" i="2"/>
  <c r="I101" i="2"/>
  <c r="K97" i="2"/>
  <c r="K96" i="2"/>
  <c r="K95" i="2"/>
  <c r="K94" i="2"/>
  <c r="K93" i="2"/>
  <c r="K92" i="2"/>
  <c r="K91" i="2"/>
  <c r="J90" i="2"/>
  <c r="K90" i="2" s="1"/>
  <c r="K89" i="2" s="1"/>
  <c r="K88" i="2" s="1"/>
  <c r="K87" i="2" s="1"/>
  <c r="K86" i="2" s="1"/>
  <c r="I90" i="2"/>
  <c r="I89" i="2"/>
  <c r="I88" i="2"/>
  <c r="I87" i="2" s="1"/>
  <c r="I86" i="2" s="1"/>
  <c r="K85" i="2"/>
  <c r="J84" i="2"/>
  <c r="J83" i="2" s="1"/>
  <c r="J82" i="2" s="1"/>
  <c r="J81" i="2" s="1"/>
  <c r="J80" i="2" s="1"/>
  <c r="I84" i="2"/>
  <c r="I83" i="2"/>
  <c r="K79" i="2"/>
  <c r="J78" i="2"/>
  <c r="I78" i="2"/>
  <c r="I77" i="2" s="1"/>
  <c r="I76" i="2" s="1"/>
  <c r="I75" i="2" s="1"/>
  <c r="I74" i="2" s="1"/>
  <c r="K73" i="2"/>
  <c r="J72" i="2"/>
  <c r="I72" i="2"/>
  <c r="K72" i="2" s="1"/>
  <c r="K71" i="2"/>
  <c r="K70" i="2"/>
  <c r="J69" i="2"/>
  <c r="I69" i="2"/>
  <c r="K69" i="2" s="1"/>
  <c r="J68" i="2"/>
  <c r="J67" i="2" s="1"/>
  <c r="J66" i="2" s="1"/>
  <c r="K65" i="2"/>
  <c r="J64" i="2"/>
  <c r="I64" i="2"/>
  <c r="I63" i="2" s="1"/>
  <c r="I62" i="2" s="1"/>
  <c r="K60" i="2"/>
  <c r="J59" i="2"/>
  <c r="J58" i="2" s="1"/>
  <c r="J57" i="2" s="1"/>
  <c r="J56" i="2" s="1"/>
  <c r="I59" i="2"/>
  <c r="I58" i="2" s="1"/>
  <c r="K55" i="2"/>
  <c r="J54" i="2"/>
  <c r="I54" i="2"/>
  <c r="K53" i="2"/>
  <c r="J52" i="2"/>
  <c r="J51" i="2" s="1"/>
  <c r="J50" i="2" s="1"/>
  <c r="J49" i="2" s="1"/>
  <c r="I52" i="2"/>
  <c r="I51" i="2"/>
  <c r="K47" i="2"/>
  <c r="K46" i="2"/>
  <c r="K45" i="2"/>
  <c r="K42" i="2" s="1"/>
  <c r="K41" i="2" s="1"/>
  <c r="K40" i="2" s="1"/>
  <c r="K39" i="2" s="1"/>
  <c r="J43" i="2"/>
  <c r="J42" i="2" s="1"/>
  <c r="J41" i="2" s="1"/>
  <c r="J40" i="2" s="1"/>
  <c r="J39" i="2" s="1"/>
  <c r="I43" i="2"/>
  <c r="I42" i="2" s="1"/>
  <c r="I41" i="2" s="1"/>
  <c r="I40" i="2" s="1"/>
  <c r="I39" i="2" s="1"/>
  <c r="J37" i="2"/>
  <c r="J36" i="2" s="1"/>
  <c r="J35" i="2" s="1"/>
  <c r="I37" i="2"/>
  <c r="I36" i="2" s="1"/>
  <c r="I35" i="2" s="1"/>
  <c r="K34" i="2"/>
  <c r="K33" i="2"/>
  <c r="J32" i="2"/>
  <c r="I32" i="2"/>
  <c r="K32" i="2" s="1"/>
  <c r="K31" i="2"/>
  <c r="M31" i="2" s="1"/>
  <c r="K29" i="2"/>
  <c r="K27" i="2" s="1"/>
  <c r="M27" i="2" s="1"/>
  <c r="K28" i="2"/>
  <c r="J26" i="2"/>
  <c r="I26" i="2"/>
  <c r="K23" i="2"/>
  <c r="K22" i="2"/>
  <c r="J21" i="2"/>
  <c r="I21" i="2"/>
  <c r="K20" i="2"/>
  <c r="K19" i="2"/>
  <c r="K18" i="2" s="1"/>
  <c r="J17" i="2"/>
  <c r="I17" i="2"/>
  <c r="J16" i="2"/>
  <c r="J15" i="2"/>
  <c r="B15" i="2"/>
  <c r="B16" i="2" s="1"/>
  <c r="B17" i="2" s="1"/>
  <c r="K17" i="2" l="1"/>
  <c r="M17" i="2" s="1"/>
  <c r="M18" i="2"/>
  <c r="M40" i="2"/>
  <c r="M19" i="2"/>
  <c r="M42" i="2"/>
  <c r="M41" i="2"/>
  <c r="M29" i="2"/>
  <c r="L87" i="2"/>
  <c r="K110" i="2"/>
  <c r="M110" i="2" s="1"/>
  <c r="K51" i="2"/>
  <c r="L51" i="2" s="1"/>
  <c r="K58" i="2"/>
  <c r="L58" i="2" s="1"/>
  <c r="K64" i="2"/>
  <c r="L64" i="2" s="1"/>
  <c r="K78" i="2"/>
  <c r="K83" i="2"/>
  <c r="K21" i="2"/>
  <c r="M26" i="2"/>
  <c r="J25" i="2"/>
  <c r="J24" i="2" s="1"/>
  <c r="I50" i="2"/>
  <c r="I49" i="2" s="1"/>
  <c r="K52" i="2"/>
  <c r="L52" i="2" s="1"/>
  <c r="J48" i="2"/>
  <c r="I57" i="2"/>
  <c r="K59" i="2"/>
  <c r="L59" i="2" s="1"/>
  <c r="I68" i="2"/>
  <c r="I82" i="2"/>
  <c r="K84" i="2"/>
  <c r="I100" i="2"/>
  <c r="I99" i="2" s="1"/>
  <c r="I98" i="2" s="1"/>
  <c r="K106" i="2"/>
  <c r="K113" i="2"/>
  <c r="J14" i="2"/>
  <c r="K49" i="2"/>
  <c r="I16" i="2"/>
  <c r="J77" i="2"/>
  <c r="J89" i="2"/>
  <c r="J88" i="2" s="1"/>
  <c r="J87" i="2" s="1"/>
  <c r="J86" i="2" s="1"/>
  <c r="K50" i="2"/>
  <c r="L50" i="2" s="1"/>
  <c r="I25" i="2"/>
  <c r="J63" i="2"/>
  <c r="K54" i="2"/>
  <c r="E34" i="4" l="1"/>
  <c r="K109" i="2"/>
  <c r="M109" i="2" s="1"/>
  <c r="M113" i="2"/>
  <c r="K102" i="2"/>
  <c r="M102" i="2" s="1"/>
  <c r="M106" i="2"/>
  <c r="L86" i="2"/>
  <c r="M86" i="2" s="1"/>
  <c r="M87" i="2"/>
  <c r="K68" i="2"/>
  <c r="I67" i="2"/>
  <c r="K82" i="2"/>
  <c r="I81" i="2"/>
  <c r="K57" i="2"/>
  <c r="L57" i="2" s="1"/>
  <c r="I56" i="2"/>
  <c r="K16" i="2"/>
  <c r="M16" i="2" s="1"/>
  <c r="I15" i="2"/>
  <c r="J62" i="2"/>
  <c r="K63" i="2"/>
  <c r="L63" i="2" s="1"/>
  <c r="M25" i="2"/>
  <c r="I24" i="2"/>
  <c r="K24" i="2" s="1"/>
  <c r="M24" i="2" s="1"/>
  <c r="J76" i="2"/>
  <c r="K77" i="2"/>
  <c r="K101" i="2" l="1"/>
  <c r="K56" i="2"/>
  <c r="L56" i="2" s="1"/>
  <c r="I48" i="2"/>
  <c r="K48" i="2" s="1"/>
  <c r="K67" i="2"/>
  <c r="I66" i="2"/>
  <c r="K81" i="2"/>
  <c r="I80" i="2"/>
  <c r="K80" i="2" s="1"/>
  <c r="K76" i="2"/>
  <c r="J75" i="2"/>
  <c r="J61" i="2"/>
  <c r="K62" i="2"/>
  <c r="L62" i="2" s="1"/>
  <c r="L61" i="2" s="1"/>
  <c r="K15" i="2"/>
  <c r="M15" i="2" s="1"/>
  <c r="I14" i="2"/>
  <c r="K100" i="2" l="1"/>
  <c r="M101" i="2"/>
  <c r="K66" i="2"/>
  <c r="I61" i="2"/>
  <c r="I116" i="2" s="1"/>
  <c r="K61" i="2"/>
  <c r="M14" i="2"/>
  <c r="K75" i="2"/>
  <c r="J74" i="2"/>
  <c r="K74" i="2" s="1"/>
  <c r="K99" i="2" l="1"/>
  <c r="M100" i="2"/>
  <c r="J116" i="2"/>
  <c r="K98" i="2" l="1"/>
  <c r="M98" i="2" s="1"/>
  <c r="M99" i="2"/>
</calcChain>
</file>

<file path=xl/sharedStrings.xml><?xml version="1.0" encoding="utf-8"?>
<sst xmlns="http://schemas.openxmlformats.org/spreadsheetml/2006/main" count="671" uniqueCount="204">
  <si>
    <t xml:space="preserve"> </t>
  </si>
  <si>
    <t>Код дохода</t>
  </si>
  <si>
    <t>Наименование</t>
  </si>
  <si>
    <t>Исполнение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</si>
  <si>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</si>
  <si>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</si>
  <si>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</si>
  <si>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</si>
  <si>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</si>
  <si>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</si>
  <si>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</si>
  <si>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</si>
  <si>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</si>
  <si>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182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</si>
  <si>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</si>
  <si>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</si>
  <si>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</si>
  <si>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</si>
  <si>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</si>
  <si>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</si>
  <si>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</si>
  <si>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</si>
  <si>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</si>
  <si>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</si>
  <si>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</si>
  <si>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</si>
  <si>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801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</si>
  <si>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</si>
  <si>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</si>
  <si>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</si>
  <si>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</si>
  <si>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</si>
  <si>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Иные межбюджетные трансферты   </t>
  </si>
  <si>
    <t>Всего доходов</t>
  </si>
  <si>
    <t>Остаток на начало года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</si>
  <si>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</si>
  <si>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</si>
  <si>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</si>
  <si>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</si>
  <si>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</si>
  <si>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</si>
  <si>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</si>
  <si>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2019г</t>
  </si>
  <si>
    <t>Изменения  (+/-)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</si>
  <si>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</si>
  <si>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</si>
  <si>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</si>
  <si>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</si>
  <si>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</si>
  <si>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</si>
  <si>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</si>
  <si>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</si>
  <si>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</si>
  <si>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</si>
  <si>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Непрограммные направления деятельности</t>
  </si>
  <si>
    <t>9900000000</t>
  </si>
  <si>
    <t>Высшее должностное лицо сельского поселения и его заместители</t>
  </si>
  <si>
    <t>990А018000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</si>
  <si>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</si>
  <si>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</si>
  <si>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</si>
  <si>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</si>
  <si>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990А0S8500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</si>
  <si>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</si>
  <si>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</si>
  <si>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"Комплексное развитие территории Хабаровского сельского поселения"</t>
  </si>
  <si>
    <t>0100000000</t>
  </si>
  <si>
    <t>Обеспечивающая подпрограмма" Обеспечение деятельности Администрации МО Хабаровское сельское поселение"</t>
  </si>
  <si>
    <t>010А101110</t>
  </si>
  <si>
    <t>592610</t>
  </si>
  <si>
    <t>178960</t>
  </si>
  <si>
    <t>Прочая закупка товаров, работ и услуг для обеспечения государственных (муниципальных) нужд</t>
  </si>
  <si>
    <t>010А101190</t>
  </si>
  <si>
    <t>244</t>
  </si>
  <si>
    <t>Штрафы, пени</t>
  </si>
  <si>
    <t>853</t>
  </si>
  <si>
    <t>1000</t>
  </si>
  <si>
    <t>010А1S8500</t>
  </si>
  <si>
    <t>202170</t>
  </si>
  <si>
    <t>61050</t>
  </si>
  <si>
    <t>РЕЗЕРВНЫЕ ФОНДЫ</t>
  </si>
  <si>
    <t>11</t>
  </si>
  <si>
    <t>Резервные фонды органов местного самоуправления</t>
  </si>
  <si>
    <t>990000Ш600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</si>
  <si>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</si>
  <si>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</si>
  <si>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</si>
  <si>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</si>
  <si>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03</t>
  </si>
  <si>
    <t>Муниципальная программа "Комплексное развитие территории Хабаровское сельского поселения"</t>
  </si>
  <si>
    <t>Подпрограмма "Развитие  экономического и налогового потенциала Хабаровского сельского поселения"</t>
  </si>
  <si>
    <t>0110300000</t>
  </si>
  <si>
    <t>Субвенция на осуществление первичного воинского учета на территориях, где отсутствуют военные комиссариаты</t>
  </si>
  <si>
    <t>0110351180</t>
  </si>
  <si>
    <t>69720</t>
  </si>
  <si>
    <t>21050</t>
  </si>
  <si>
    <t>1230</t>
  </si>
  <si>
    <t>Национальная безопасность и правоохранительная деятельность</t>
  </si>
  <si>
    <t>00</t>
  </si>
  <si>
    <t xml:space="preserve">Защита  населения и территории поселения от чрезвычайных ситуаций природного и техногенного характера,гражданская оборона </t>
  </si>
  <si>
    <t>09</t>
  </si>
  <si>
    <t>01000000000</t>
  </si>
  <si>
    <t>Подпрограмма "Устойчивое развитие систем жизнеобеспечения Хабаровского сельского поселения"</t>
  </si>
  <si>
    <t>0120200000</t>
  </si>
  <si>
    <t>Обеспечение безопасности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</si>
  <si>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</si>
  <si>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990000Ш500</t>
  </si>
  <si>
    <t>Обеспечение пожарной безопасности</t>
  </si>
  <si>
    <t>10</t>
  </si>
  <si>
    <t>0120300000</t>
  </si>
  <si>
    <t>Национальная экономика</t>
  </si>
  <si>
    <t xml:space="preserve">Дорожное хозяйство (дорожные фонды)" </t>
  </si>
  <si>
    <t>0120400000</t>
  </si>
  <si>
    <t>Муниципальная программа "Комплексное развитие территории Хабаровского сельского поселения "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</si>
  <si>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"</t>
  </si>
  <si>
    <t>01204000000</t>
  </si>
  <si>
    <t>Другие вопросы в области национальной экономики</t>
  </si>
  <si>
    <t>12</t>
  </si>
  <si>
    <t>0110400000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</si>
  <si>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</si>
  <si>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Иные межбюджетные трансферты</t>
  </si>
  <si>
    <t>540</t>
  </si>
  <si>
    <t>01104S7900</t>
  </si>
  <si>
    <t>Жилищно-коммунальное хозяйство</t>
  </si>
  <si>
    <t>05</t>
  </si>
  <si>
    <t>Благоустройство</t>
  </si>
  <si>
    <t>Подпрограмма "Устойчивое развитие систем жизнеобеспечения  Хабаровского сельского поселения"</t>
  </si>
  <si>
    <t>0120000000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</si>
  <si>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</si>
  <si>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0120100000</t>
  </si>
  <si>
    <t>Образование</t>
  </si>
  <si>
    <t>07</t>
  </si>
  <si>
    <t>Молодежная политика и оздоровление детей</t>
  </si>
  <si>
    <t>Подпрограмма "Развитие социально-культурной сферы Хабаровского сельского поселения "</t>
  </si>
  <si>
    <t>0130000000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</si>
  <si>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 г.г"</t>
  </si>
  <si>
    <t>0130100000</t>
  </si>
  <si>
    <t xml:space="preserve">Культура, кинематография </t>
  </si>
  <si>
    <t>08</t>
  </si>
  <si>
    <t>Культура</t>
  </si>
  <si>
    <t>Подпрограмма "Развитие социально-культурной сферы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</si>
  <si>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</si>
  <si>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0130200000</t>
  </si>
  <si>
    <t>Закупка товаров, работ  и услуг в целях капитального ремонта государственного(муниципального) имущества</t>
  </si>
  <si>
    <t>243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</si>
  <si>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</si>
  <si>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</si>
  <si>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</si>
  <si>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</si>
  <si>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</si>
  <si>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01302S7502</t>
  </si>
  <si>
    <t>Физическая культура и спорт</t>
  </si>
  <si>
    <t>Другие вопросы в области физической культуры и спорта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</si>
  <si>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</si>
  <si>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0130300000</t>
  </si>
  <si>
    <t>392540</t>
  </si>
  <si>
    <t>118540</t>
  </si>
  <si>
    <t>01303S8500</t>
  </si>
  <si>
    <t>Фонд оплаты труда государственных (муниципальных) органов и взносы по обязательному социальному страхованию</t>
  </si>
  <si>
    <t>Развитие молодежной политики в рамках подпрограммы "Развитие социально-культурной сферы"</t>
  </si>
  <si>
    <t>0130300001</t>
  </si>
  <si>
    <t>106140</t>
  </si>
  <si>
    <t>32050</t>
  </si>
  <si>
    <t>01301S8500</t>
  </si>
  <si>
    <t>Фонд оплаты труда государственных (муниципальных) органов</t>
  </si>
  <si>
    <t>83360</t>
  </si>
  <si>
    <t>25170</t>
  </si>
  <si>
    <t>ВСЕГО РАСХОДОВ</t>
  </si>
  <si>
    <t>План на  2019 год                     ( руб)</t>
  </si>
  <si>
    <t>% выполнение</t>
  </si>
  <si>
    <t>Расходы  персоналу государственных(муниципальных) органов</t>
  </si>
  <si>
    <t>120</t>
  </si>
  <si>
    <t>010А101000</t>
  </si>
  <si>
    <t>990А000000</t>
  </si>
  <si>
    <t>Исполнение бюджета по расходам за 2019 год</t>
  </si>
  <si>
    <t>Приложение 2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</si>
  <si>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</si>
  <si>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</si>
  <si>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Код главы администратора*</t>
  </si>
  <si>
    <t>101 00000 00 0000 000</t>
  </si>
  <si>
    <t>1 06 06033 10 0000 110</t>
  </si>
  <si>
    <t>111 00000 00 0000 000</t>
  </si>
  <si>
    <t>Неналоговые доходы</t>
  </si>
  <si>
    <t>2 02 10000 00 0000 150</t>
  </si>
  <si>
    <t>Дотации бюджетам бюджетной системы Российской Федерации</t>
  </si>
  <si>
    <t>2 02 15000 00 0000 150</t>
  </si>
  <si>
    <t>2 02 15001 10 0000 150</t>
  </si>
  <si>
    <t>Дотации бюджетам сельских поселений на выравнивание бюджетной обеспеченности</t>
  </si>
  <si>
    <t>2 02 03015 10 0000 150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</si>
  <si>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</si>
  <si>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</si>
  <si>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</si>
  <si>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</t>
  </si>
  <si>
    <t>20240014 10 0000 150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</si>
  <si>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</si>
  <si>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</si>
  <si>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</si>
  <si>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Итого </t>
  </si>
  <si>
    <t>План на 2019 год  (рублей)</t>
  </si>
  <si>
    <t>Исполнение бюджета по доходам за 2019 год</t>
  </si>
  <si>
    <t>Приложение 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</si>
  <si>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</si>
  <si>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  <charset val="204"/>
      </rPr>
      <t xml:space="preserve"> </t>
    </r>
    <r>
      <rPr>
        <i/>
        <sz val="36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</si>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</sst>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24"/>
      <name val="Arial Cyr"/>
      <charset val="204"/>
    </font>
    <font>
      <sz val="24"/>
      <color theme="1"/>
      <name val="Calibri"/>
      <family val="2"/>
      <scheme val="minor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6"/>
      <color indexed="10"/>
      <name val="Times New Roman"/>
      <family val="1"/>
      <charset val="204"/>
    </font>
    <font>
      <sz val="3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justify"/>
    </xf>
    <xf numFmtId="0" fontId="10" fillId="0" borderId="1" xfId="0" applyFont="1" applyFill="1" applyBorder="1" applyAlignment="1">
      <alignment wrapText="1"/>
    </xf>
    <xf numFmtId="0" fontId="12" fillId="0" borderId="1" xfId="2" applyFont="1" applyFill="1" applyBorder="1" applyAlignment="1">
      <alignment horizontal="left" wrapText="1"/>
    </xf>
    <xf numFmtId="0" fontId="12" fillId="0" borderId="3" xfId="2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Alignment="1">
      <alignment wrapText="1"/>
    </xf>
    <xf numFmtId="0" fontId="11" fillId="0" borderId="1" xfId="1" applyFont="1" applyFill="1" applyBorder="1" applyAlignment="1">
      <alignment horizontal="justify" wrapText="1"/>
    </xf>
    <xf numFmtId="0" fontId="13" fillId="0" borderId="1" xfId="2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4" fillId="0" borderId="0" xfId="0" applyFont="1" applyFill="1"/>
    <xf numFmtId="0" fontId="11" fillId="0" borderId="1" xfId="0" applyFont="1" applyFill="1" applyBorder="1" applyAlignment="1">
      <alignment horizontal="left" wrapText="1"/>
    </xf>
    <xf numFmtId="0" fontId="11" fillId="3" borderId="1" xfId="3" applyFont="1" applyFill="1" applyBorder="1" applyAlignment="1">
      <alignment horizontal="left" wrapText="1" shrinkToFit="1"/>
    </xf>
    <xf numFmtId="2" fontId="11" fillId="0" borderId="1" xfId="0" applyNumberFormat="1" applyFont="1" applyBorder="1" applyAlignment="1">
      <alignment horizontal="center"/>
    </xf>
    <xf numFmtId="0" fontId="11" fillId="3" borderId="1" xfId="3" applyFont="1" applyFill="1" applyBorder="1" applyAlignment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/>
    </xf>
    <xf numFmtId="2" fontId="11" fillId="0" borderId="1" xfId="0" applyNumberFormat="1" applyFont="1" applyBorder="1"/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/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2" fontId="15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/>
    <xf numFmtId="0" fontId="18" fillId="0" borderId="1" xfId="0" applyFont="1" applyBorder="1" applyAlignment="1">
      <alignment horizontal="justify" wrapText="1"/>
    </xf>
    <xf numFmtId="2" fontId="18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49" fontId="22" fillId="0" borderId="1" xfId="3" applyNumberFormat="1" applyFont="1" applyFill="1" applyBorder="1" applyAlignment="1">
      <alignment horizontal="justify" wrapText="1"/>
    </xf>
    <xf numFmtId="49" fontId="15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 vertical="justify"/>
    </xf>
    <xf numFmtId="0" fontId="18" fillId="0" borderId="1" xfId="0" applyFont="1" applyBorder="1" applyAlignment="1">
      <alignment horizontal="left" vertical="justify"/>
    </xf>
    <xf numFmtId="0" fontId="18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wrapText="1"/>
    </xf>
    <xf numFmtId="49" fontId="1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5" fillId="0" borderId="0" xfId="0" applyFont="1"/>
  </cellXfs>
  <cellStyles count="4">
    <cellStyle name="Excel Built-in Normal" xfId="3"/>
    <cellStyle name="Обычный" xfId="0" builtinId="0"/>
    <cellStyle name="Обычный 16" xfId="1"/>
    <cellStyle name="Обычный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view="pageBreakPreview" topLeftCell="A34" zoomScale="29" zoomScaleNormal="35" zoomScaleSheetLayoutView="29" workbookViewId="0">
      <selection activeCell="D12" sqref="D12"/>
    </sheetView>
  </sheetViews>
  <sheetFormatPr defaultRowHeight="15" x14ac:dyDescent="0.25"/>
  <cols>
    <col min="1" max="1" width="27.5703125" customWidth="1"/>
    <col min="2" max="2" width="34.7109375" customWidth="1"/>
    <col min="3" max="3" width="96" customWidth="1"/>
    <col min="4" max="4" width="224.5703125" customWidth="1"/>
    <col min="5" max="5" width="49.140625" customWidth="1"/>
    <col min="6" max="6" width="49.7109375" customWidth="1"/>
    <col min="7" max="7" width="55.42578125" customWidth="1"/>
  </cols>
  <sheetData>
    <row r="2" spans="2:8" ht="56.25" customHeight="1" x14ac:dyDescent="0.65">
      <c r="B2" s="45"/>
      <c r="C2" s="45"/>
      <c r="D2" s="45"/>
      <c r="E2" s="45"/>
      <c r="F2" s="82" t="s">
        <v>200</v>
      </c>
      <c r="G2" s="82"/>
      <c r="H2" s="45"/>
    </row>
    <row r="3" spans="2:8" ht="92.25" customHeight="1" x14ac:dyDescent="0.65">
      <c r="B3" s="45"/>
      <c r="C3" s="45"/>
      <c r="D3" s="45" t="s">
        <v>199</v>
      </c>
      <c r="E3" s="45"/>
      <c r="F3" s="45"/>
      <c r="G3" s="45"/>
      <c r="H3" s="45"/>
    </row>
    <row r="4" spans="2:8" ht="45.75" x14ac:dyDescent="0.65">
      <c r="B4" s="45"/>
      <c r="C4" s="45"/>
      <c r="D4" s="45"/>
      <c r="E4" s="45"/>
      <c r="F4" s="45"/>
      <c r="G4" s="45"/>
      <c r="H4" s="45"/>
    </row>
    <row r="5" spans="2:8" ht="18.75" customHeight="1" x14ac:dyDescent="0.65">
      <c r="B5" s="45"/>
      <c r="C5" s="45"/>
      <c r="D5" s="45"/>
      <c r="E5" s="45"/>
      <c r="F5" s="45"/>
      <c r="G5" s="45"/>
      <c r="H5" s="45"/>
    </row>
    <row r="6" spans="2:8" ht="45.75" hidden="1" x14ac:dyDescent="0.65">
      <c r="B6" s="45"/>
      <c r="C6" s="45"/>
      <c r="D6" s="45"/>
      <c r="E6" s="45"/>
      <c r="F6" s="45"/>
      <c r="G6" s="45"/>
      <c r="H6" s="45"/>
    </row>
    <row r="7" spans="2:8" ht="210" customHeight="1" x14ac:dyDescent="0.65">
      <c r="B7" s="46" t="s">
        <v>178</v>
      </c>
      <c r="C7" s="46" t="s">
        <v>1</v>
      </c>
      <c r="D7" s="46" t="s">
        <v>2</v>
      </c>
      <c r="E7" s="46" t="s">
        <v>198</v>
      </c>
      <c r="F7" s="47" t="s">
        <v>3</v>
      </c>
      <c r="G7" s="47" t="s">
        <v>169</v>
      </c>
      <c r="H7" s="45"/>
    </row>
    <row r="8" spans="2:8" ht="69" customHeight="1" x14ac:dyDescent="0.65">
      <c r="B8" s="48">
        <v>1</v>
      </c>
      <c r="C8" s="48">
        <v>2</v>
      </c>
      <c r="D8" s="48">
        <v>3</v>
      </c>
      <c r="E8" s="48">
        <v>4</v>
      </c>
      <c r="F8" s="49"/>
      <c r="G8" s="49"/>
      <c r="H8" s="45"/>
    </row>
    <row r="9" spans="2:8" ht="102.75" customHeight="1" x14ac:dyDescent="0.65">
      <c r="B9" s="50" t="s">
        <v>4</v>
      </c>
      <c r="C9" s="51" t="s">
        <v>5</v>
      </c>
      <c r="D9" s="52" t="s">
        <v>6</v>
      </c>
      <c r="E9" s="53">
        <f>E10+E22</f>
        <v>494052.42</v>
      </c>
      <c r="F9" s="54">
        <f>F10+F22</f>
        <v>516024.43</v>
      </c>
      <c r="G9" s="55">
        <f>F9/E9*100</f>
        <v>104.44730338533712</v>
      </c>
      <c r="H9" s="45"/>
    </row>
    <row r="10" spans="2:8" ht="153" customHeight="1" x14ac:dyDescent="0.65">
      <c r="B10" s="50" t="s">
        <v>4</v>
      </c>
      <c r="C10" s="51" t="s">
        <v>179</v>
      </c>
      <c r="D10" s="56" t="s">
        <v>7</v>
      </c>
      <c r="E10" s="57">
        <f>E11+E13+E16</f>
        <v>367892.42</v>
      </c>
      <c r="F10" s="58">
        <f>F11+F13+F16</f>
        <v>389864.93</v>
      </c>
      <c r="G10" s="59">
        <f t="shared" ref="G10:G33" si="0">F10/E10*100</f>
        <v>105.97253675408697</v>
      </c>
      <c r="H10" s="45"/>
    </row>
    <row r="11" spans="2:8" ht="116.25" customHeight="1" x14ac:dyDescent="0.65">
      <c r="B11" s="50" t="s">
        <v>4</v>
      </c>
      <c r="C11" s="60" t="s">
        <v>8</v>
      </c>
      <c r="D11" s="52" t="s">
        <v>9</v>
      </c>
      <c r="E11" s="57">
        <f>E12</f>
        <v>22730</v>
      </c>
      <c r="F11" s="58">
        <f>F12</f>
        <v>24235.75</v>
      </c>
      <c r="G11" s="59">
        <f t="shared" si="0"/>
        <v>106.62450505939287</v>
      </c>
      <c r="H11" s="45"/>
    </row>
    <row r="12" spans="2:8" ht="279.75" customHeight="1" x14ac:dyDescent="0.65">
      <c r="B12" s="48">
        <v>182</v>
      </c>
      <c r="C12" s="61" t="s">
        <v>10</v>
      </c>
      <c r="D12" s="56" t="s">
        <v>201</v>
      </c>
      <c r="E12" s="57">
        <v>22730</v>
      </c>
      <c r="F12" s="58">
        <v>24235.75</v>
      </c>
      <c r="G12" s="59">
        <f t="shared" si="0"/>
        <v>106.62450505939287</v>
      </c>
      <c r="H12" s="45"/>
    </row>
    <row r="13" spans="2:8" ht="84.75" customHeight="1" x14ac:dyDescent="0.65">
      <c r="B13" s="50" t="s">
        <v>4</v>
      </c>
      <c r="C13" s="51" t="s">
        <v>11</v>
      </c>
      <c r="D13" s="52" t="s">
        <v>12</v>
      </c>
      <c r="E13" s="53">
        <f>E14</f>
        <v>7054</v>
      </c>
      <c r="F13" s="54">
        <f>F14</f>
        <v>7053.49</v>
      </c>
      <c r="G13" s="55">
        <f t="shared" si="0"/>
        <v>99.992770059540675</v>
      </c>
      <c r="H13" s="45"/>
    </row>
    <row r="14" spans="2:8" ht="83.25" customHeight="1" x14ac:dyDescent="0.65">
      <c r="B14" s="62" t="s">
        <v>13</v>
      </c>
      <c r="C14" s="48" t="s">
        <v>14</v>
      </c>
      <c r="D14" s="56" t="s">
        <v>15</v>
      </c>
      <c r="E14" s="57">
        <f>E15</f>
        <v>7054</v>
      </c>
      <c r="F14" s="58">
        <f>F15</f>
        <v>7053.49</v>
      </c>
      <c r="G14" s="59">
        <f t="shared" si="0"/>
        <v>99.992770059540675</v>
      </c>
      <c r="H14" s="45"/>
    </row>
    <row r="15" spans="2:8" ht="89.25" customHeight="1" x14ac:dyDescent="0.65">
      <c r="B15" s="48">
        <v>182</v>
      </c>
      <c r="C15" s="48" t="s">
        <v>16</v>
      </c>
      <c r="D15" s="56" t="s">
        <v>15</v>
      </c>
      <c r="E15" s="57">
        <v>7054</v>
      </c>
      <c r="F15" s="58">
        <v>7053.49</v>
      </c>
      <c r="G15" s="59">
        <f t="shared" si="0"/>
        <v>99.992770059540675</v>
      </c>
      <c r="H15" s="45"/>
    </row>
    <row r="16" spans="2:8" ht="81.75" customHeight="1" x14ac:dyDescent="0.65">
      <c r="B16" s="50" t="s">
        <v>4</v>
      </c>
      <c r="C16" s="51" t="s">
        <v>17</v>
      </c>
      <c r="D16" s="52" t="s">
        <v>18</v>
      </c>
      <c r="E16" s="53">
        <f>E17+E19</f>
        <v>338108.42</v>
      </c>
      <c r="F16" s="54">
        <f>F17+F19</f>
        <v>358575.69</v>
      </c>
      <c r="G16" s="55">
        <f t="shared" si="0"/>
        <v>106.05346356059397</v>
      </c>
      <c r="H16" s="45"/>
    </row>
    <row r="17" spans="2:8" ht="85.5" customHeight="1" x14ac:dyDescent="0.65">
      <c r="B17" s="62" t="s">
        <v>13</v>
      </c>
      <c r="C17" s="48" t="s">
        <v>19</v>
      </c>
      <c r="D17" s="56" t="s">
        <v>202</v>
      </c>
      <c r="E17" s="57">
        <f>E18</f>
        <v>91491.42</v>
      </c>
      <c r="F17" s="58">
        <f>F18</f>
        <v>96651.71</v>
      </c>
      <c r="G17" s="59">
        <f t="shared" si="0"/>
        <v>105.64019008558398</v>
      </c>
      <c r="H17" s="45"/>
    </row>
    <row r="18" spans="2:8" ht="199.5" customHeight="1" x14ac:dyDescent="0.65">
      <c r="B18" s="48">
        <v>182</v>
      </c>
      <c r="C18" s="48" t="s">
        <v>20</v>
      </c>
      <c r="D18" s="63" t="s">
        <v>21</v>
      </c>
      <c r="E18" s="57">
        <v>91491.42</v>
      </c>
      <c r="F18" s="58">
        <v>96651.71</v>
      </c>
      <c r="G18" s="59">
        <f t="shared" si="0"/>
        <v>105.64019008558398</v>
      </c>
      <c r="H18" s="45"/>
    </row>
    <row r="19" spans="2:8" ht="117.75" customHeight="1" x14ac:dyDescent="0.65">
      <c r="B19" s="62" t="s">
        <v>13</v>
      </c>
      <c r="C19" s="48" t="s">
        <v>22</v>
      </c>
      <c r="D19" s="56" t="s">
        <v>203</v>
      </c>
      <c r="E19" s="57">
        <f>E20+E21</f>
        <v>246617</v>
      </c>
      <c r="F19" s="58">
        <f>F20+F21</f>
        <v>261923.97999999998</v>
      </c>
      <c r="G19" s="59">
        <f t="shared" si="0"/>
        <v>106.2067821764112</v>
      </c>
      <c r="H19" s="45"/>
    </row>
    <row r="20" spans="2:8" ht="141.75" customHeight="1" x14ac:dyDescent="0.65">
      <c r="B20" s="62" t="s">
        <v>13</v>
      </c>
      <c r="C20" s="48" t="s">
        <v>180</v>
      </c>
      <c r="D20" s="64" t="s">
        <v>23</v>
      </c>
      <c r="E20" s="57">
        <v>91804</v>
      </c>
      <c r="F20" s="58">
        <v>96803.62</v>
      </c>
      <c r="G20" s="59">
        <f t="shared" si="0"/>
        <v>105.44597185307829</v>
      </c>
      <c r="H20" s="45"/>
    </row>
    <row r="21" spans="2:8" ht="168" customHeight="1" x14ac:dyDescent="0.65">
      <c r="B21" s="62" t="s">
        <v>13</v>
      </c>
      <c r="C21" s="48" t="s">
        <v>24</v>
      </c>
      <c r="D21" s="63" t="s">
        <v>25</v>
      </c>
      <c r="E21" s="57">
        <v>154813</v>
      </c>
      <c r="F21" s="58">
        <v>165120.35999999999</v>
      </c>
      <c r="G21" s="59">
        <f t="shared" si="0"/>
        <v>106.65794216247988</v>
      </c>
      <c r="H21" s="45"/>
    </row>
    <row r="22" spans="2:8" ht="69" customHeight="1" x14ac:dyDescent="0.65">
      <c r="B22" s="50" t="s">
        <v>4</v>
      </c>
      <c r="C22" s="51" t="s">
        <v>181</v>
      </c>
      <c r="D22" s="65" t="s">
        <v>182</v>
      </c>
      <c r="E22" s="53">
        <v>126160</v>
      </c>
      <c r="F22" s="54">
        <f>F23</f>
        <v>126159.5</v>
      </c>
      <c r="G22" s="59">
        <f t="shared" si="0"/>
        <v>99.999603677869374</v>
      </c>
      <c r="H22" s="45"/>
    </row>
    <row r="23" spans="2:8" ht="319.5" customHeight="1" x14ac:dyDescent="0.65">
      <c r="B23" s="62" t="s">
        <v>26</v>
      </c>
      <c r="C23" s="48" t="s">
        <v>176</v>
      </c>
      <c r="D23" s="66" t="s">
        <v>177</v>
      </c>
      <c r="E23" s="57">
        <v>126160</v>
      </c>
      <c r="F23" s="58">
        <v>126159.5</v>
      </c>
      <c r="G23" s="59">
        <f t="shared" si="0"/>
        <v>99.999603677869374</v>
      </c>
      <c r="H23" s="45"/>
    </row>
    <row r="24" spans="2:8" ht="75.75" customHeight="1" x14ac:dyDescent="0.65">
      <c r="B24" s="50" t="s">
        <v>4</v>
      </c>
      <c r="C24" s="51" t="s">
        <v>27</v>
      </c>
      <c r="D24" s="52" t="s">
        <v>28</v>
      </c>
      <c r="E24" s="53">
        <f>E25</f>
        <v>4491627.9000000004</v>
      </c>
      <c r="F24" s="54">
        <f>F25</f>
        <v>4491627.9000000004</v>
      </c>
      <c r="G24" s="49">
        <f t="shared" si="0"/>
        <v>100</v>
      </c>
      <c r="H24" s="45"/>
    </row>
    <row r="25" spans="2:8" ht="123.75" customHeight="1" x14ac:dyDescent="0.65">
      <c r="B25" s="62" t="s">
        <v>4</v>
      </c>
      <c r="C25" s="48" t="s">
        <v>29</v>
      </c>
      <c r="D25" s="56" t="s">
        <v>30</v>
      </c>
      <c r="E25" s="57">
        <f>E26+E29+E31</f>
        <v>4491627.9000000004</v>
      </c>
      <c r="F25" s="58">
        <f>F26+F29+F31</f>
        <v>4491627.9000000004</v>
      </c>
      <c r="G25" s="49">
        <f t="shared" si="0"/>
        <v>100</v>
      </c>
      <c r="H25" s="45"/>
    </row>
    <row r="26" spans="2:8" ht="92.25" customHeight="1" x14ac:dyDescent="0.65">
      <c r="B26" s="62" t="s">
        <v>4</v>
      </c>
      <c r="C26" s="48" t="s">
        <v>183</v>
      </c>
      <c r="D26" s="56" t="s">
        <v>184</v>
      </c>
      <c r="E26" s="57">
        <f>E27</f>
        <v>2291960</v>
      </c>
      <c r="F26" s="58">
        <f>F27</f>
        <v>2291960</v>
      </c>
      <c r="G26" s="49">
        <f t="shared" si="0"/>
        <v>100</v>
      </c>
      <c r="H26" s="45"/>
    </row>
    <row r="27" spans="2:8" ht="99" customHeight="1" x14ac:dyDescent="0.65">
      <c r="B27" s="62" t="s">
        <v>4</v>
      </c>
      <c r="C27" s="48" t="s">
        <v>185</v>
      </c>
      <c r="D27" s="64" t="s">
        <v>31</v>
      </c>
      <c r="E27" s="57">
        <f>E28</f>
        <v>2291960</v>
      </c>
      <c r="F27" s="58">
        <f>F28</f>
        <v>2291960</v>
      </c>
      <c r="G27" s="49">
        <f t="shared" si="0"/>
        <v>100</v>
      </c>
      <c r="H27" s="45"/>
    </row>
    <row r="28" spans="2:8" ht="133.5" customHeight="1" x14ac:dyDescent="0.65">
      <c r="B28" s="48">
        <v>801</v>
      </c>
      <c r="C28" s="48" t="s">
        <v>186</v>
      </c>
      <c r="D28" s="64" t="s">
        <v>187</v>
      </c>
      <c r="E28" s="57">
        <v>2291960</v>
      </c>
      <c r="F28" s="58">
        <v>2291960</v>
      </c>
      <c r="G28" s="49">
        <f t="shared" si="0"/>
        <v>100</v>
      </c>
      <c r="H28" s="45"/>
    </row>
    <row r="29" spans="2:8" ht="210" customHeight="1" x14ac:dyDescent="0.65">
      <c r="B29" s="67" t="s">
        <v>4</v>
      </c>
      <c r="C29" s="51" t="s">
        <v>188</v>
      </c>
      <c r="D29" s="52" t="s">
        <v>189</v>
      </c>
      <c r="E29" s="53">
        <f>E30</f>
        <v>92000</v>
      </c>
      <c r="F29" s="54">
        <f>F30</f>
        <v>92000</v>
      </c>
      <c r="G29" s="49">
        <f t="shared" si="0"/>
        <v>100</v>
      </c>
      <c r="H29" s="45"/>
    </row>
    <row r="30" spans="2:8" ht="150" customHeight="1" x14ac:dyDescent="0.65">
      <c r="B30" s="68" t="s">
        <v>26</v>
      </c>
      <c r="C30" s="48" t="s">
        <v>190</v>
      </c>
      <c r="D30" s="63" t="s">
        <v>191</v>
      </c>
      <c r="E30" s="57">
        <v>92000</v>
      </c>
      <c r="F30" s="58">
        <v>92000</v>
      </c>
      <c r="G30" s="49">
        <f t="shared" si="0"/>
        <v>100</v>
      </c>
      <c r="H30" s="45"/>
    </row>
    <row r="31" spans="2:8" ht="102" customHeight="1" x14ac:dyDescent="0.65">
      <c r="B31" s="67" t="s">
        <v>4</v>
      </c>
      <c r="C31" s="51" t="s">
        <v>192</v>
      </c>
      <c r="D31" s="69" t="s">
        <v>32</v>
      </c>
      <c r="E31" s="53">
        <f>E32+E33</f>
        <v>2107667.9</v>
      </c>
      <c r="F31" s="54">
        <f>F32+F33</f>
        <v>2107667.9</v>
      </c>
      <c r="G31" s="49">
        <f t="shared" si="0"/>
        <v>100</v>
      </c>
      <c r="H31" s="45"/>
    </row>
    <row r="32" spans="2:8" ht="211.5" customHeight="1" x14ac:dyDescent="0.65">
      <c r="B32" s="68" t="s">
        <v>26</v>
      </c>
      <c r="C32" s="62" t="s">
        <v>193</v>
      </c>
      <c r="D32" s="64" t="s">
        <v>194</v>
      </c>
      <c r="E32" s="57">
        <v>709545.76</v>
      </c>
      <c r="F32" s="58">
        <v>709545.76</v>
      </c>
      <c r="G32" s="49">
        <f t="shared" si="0"/>
        <v>100</v>
      </c>
      <c r="H32" s="45"/>
    </row>
    <row r="33" spans="2:8" ht="228.75" customHeight="1" x14ac:dyDescent="0.65">
      <c r="B33" s="68" t="s">
        <v>26</v>
      </c>
      <c r="C33" s="70" t="s">
        <v>195</v>
      </c>
      <c r="D33" s="63" t="s">
        <v>196</v>
      </c>
      <c r="E33" s="57">
        <v>1398122.14</v>
      </c>
      <c r="F33" s="58">
        <v>1398122.14</v>
      </c>
      <c r="G33" s="49">
        <f t="shared" si="0"/>
        <v>100</v>
      </c>
      <c r="H33" s="45"/>
    </row>
    <row r="34" spans="2:8" ht="128.25" customHeight="1" x14ac:dyDescent="0.65">
      <c r="B34" s="51"/>
      <c r="C34" s="48"/>
      <c r="D34" s="56" t="s">
        <v>197</v>
      </c>
      <c r="E34" s="57">
        <f>E9+E24</f>
        <v>4985680.32</v>
      </c>
      <c r="F34" s="57">
        <f>F9+F24</f>
        <v>5007652.33</v>
      </c>
      <c r="G34" s="49"/>
      <c r="H34" s="45"/>
    </row>
    <row r="35" spans="2:8" ht="126" customHeight="1" x14ac:dyDescent="0.65">
      <c r="B35" s="71"/>
      <c r="C35" s="63"/>
      <c r="D35" s="63" t="s">
        <v>34</v>
      </c>
      <c r="E35" s="72">
        <v>33644.75</v>
      </c>
      <c r="F35" s="58">
        <v>33644.75</v>
      </c>
      <c r="G35" s="49"/>
      <c r="H35" s="45"/>
    </row>
    <row r="36" spans="2:8" ht="71.25" customHeight="1" x14ac:dyDescent="0.65">
      <c r="B36" s="73"/>
      <c r="C36" s="74"/>
      <c r="D36" s="75" t="s">
        <v>33</v>
      </c>
      <c r="E36" s="72">
        <f>E34+E35</f>
        <v>5019325.07</v>
      </c>
      <c r="F36" s="72">
        <f>F34+F35</f>
        <v>5041297.08</v>
      </c>
      <c r="G36" s="49"/>
      <c r="H36" s="45"/>
    </row>
    <row r="37" spans="2:8" ht="45.75" x14ac:dyDescent="0.65">
      <c r="B37" s="45"/>
      <c r="C37" s="45"/>
      <c r="D37" s="45"/>
      <c r="E37" s="45"/>
      <c r="F37" s="45"/>
      <c r="G37" s="45"/>
      <c r="H37" s="45"/>
    </row>
    <row r="38" spans="2:8" ht="45.75" x14ac:dyDescent="0.65">
      <c r="B38" s="45"/>
      <c r="C38" s="45"/>
      <c r="D38" s="45"/>
      <c r="E38" s="45"/>
      <c r="F38" s="45"/>
      <c r="G38" s="45"/>
      <c r="H38" s="45"/>
    </row>
    <row r="39" spans="2:8" ht="45.75" x14ac:dyDescent="0.65">
      <c r="B39" s="45"/>
      <c r="C39" s="45"/>
      <c r="D39" s="45"/>
      <c r="E39" s="45"/>
      <c r="F39" s="45"/>
      <c r="G39" s="45"/>
      <c r="H39" s="45"/>
    </row>
    <row r="40" spans="2:8" ht="45.75" x14ac:dyDescent="0.65">
      <c r="B40" s="45"/>
      <c r="C40" s="45"/>
      <c r="D40" s="45"/>
      <c r="E40" s="45"/>
      <c r="F40" s="45"/>
      <c r="G40" s="45"/>
      <c r="H40" s="45"/>
    </row>
    <row r="41" spans="2:8" ht="45.75" x14ac:dyDescent="0.65">
      <c r="B41" s="45"/>
      <c r="C41" s="45"/>
      <c r="D41" s="45"/>
      <c r="E41" s="45"/>
      <c r="F41" s="45"/>
      <c r="G41" s="45"/>
      <c r="H41" s="45"/>
    </row>
  </sheetData>
  <mergeCells count="1">
    <mergeCell ref="F2:G2"/>
  </mergeCells>
  <pageMargins left="0.7" right="0.7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7"/>
  <sheetViews>
    <sheetView tabSelected="1" view="pageBreakPreview" topLeftCell="A108" zoomScale="30" zoomScaleNormal="51" zoomScaleSheetLayoutView="30" workbookViewId="0">
      <selection activeCell="F13" sqref="F13"/>
    </sheetView>
  </sheetViews>
  <sheetFormatPr defaultRowHeight="15" x14ac:dyDescent="0.25"/>
  <cols>
    <col min="2" max="2" width="36.85546875" customWidth="1"/>
    <col min="3" max="3" width="185.7109375" customWidth="1"/>
    <col min="4" max="4" width="35.5703125" customWidth="1"/>
    <col min="5" max="5" width="32" customWidth="1"/>
    <col min="6" max="6" width="26.28515625" customWidth="1"/>
    <col min="7" max="7" width="47.28515625" customWidth="1"/>
    <col min="8" max="8" width="29.140625" customWidth="1"/>
    <col min="9" max="10" width="31.140625" hidden="1" customWidth="1"/>
    <col min="11" max="11" width="52.28515625" customWidth="1"/>
    <col min="12" max="12" width="42.7109375" customWidth="1"/>
    <col min="13" max="13" width="45.7109375" customWidth="1"/>
  </cols>
  <sheetData>
    <row r="3" spans="2:14" ht="30" customHeight="1" x14ac:dyDescent="0.25"/>
    <row r="4" spans="2:14" ht="42" customHeight="1" x14ac:dyDescent="0.6">
      <c r="B4" s="1"/>
      <c r="C4" s="1"/>
      <c r="D4" s="1"/>
      <c r="E4" s="1"/>
      <c r="F4" s="1"/>
      <c r="G4" s="1"/>
      <c r="H4" s="1"/>
      <c r="I4" s="1"/>
      <c r="J4" s="83"/>
      <c r="K4" s="84"/>
      <c r="L4" s="1"/>
      <c r="M4" s="90" t="s">
        <v>175</v>
      </c>
      <c r="N4" s="3"/>
    </row>
    <row r="5" spans="2:14" ht="18.75" hidden="1" customHeight="1" x14ac:dyDescent="0.5">
      <c r="B5" s="1"/>
      <c r="C5" s="1"/>
      <c r="D5" s="1"/>
      <c r="E5" s="1"/>
      <c r="F5" s="1"/>
      <c r="G5" s="4"/>
      <c r="H5" s="5"/>
      <c r="I5" s="5"/>
      <c r="J5" s="5"/>
      <c r="K5" s="5"/>
      <c r="L5" s="5"/>
      <c r="M5" s="5"/>
      <c r="N5" s="3"/>
    </row>
    <row r="6" spans="2:14" ht="19.5" hidden="1" customHeight="1" x14ac:dyDescent="0.5">
      <c r="B6" s="1"/>
      <c r="C6" s="1"/>
      <c r="D6" s="1"/>
      <c r="E6" s="1"/>
      <c r="F6" s="1"/>
      <c r="G6" s="5"/>
      <c r="H6" s="5"/>
      <c r="I6" s="5"/>
      <c r="J6" s="5"/>
      <c r="K6" s="5"/>
      <c r="L6" s="5"/>
      <c r="M6" s="5"/>
      <c r="N6" s="3"/>
    </row>
    <row r="7" spans="2:14" ht="31.5" hidden="1" x14ac:dyDescent="0.5">
      <c r="B7" s="1"/>
      <c r="C7" s="1"/>
      <c r="D7" s="1"/>
      <c r="E7" s="1"/>
      <c r="F7" s="1"/>
      <c r="G7" s="5"/>
      <c r="H7" s="5"/>
      <c r="I7" s="5"/>
      <c r="J7" s="5"/>
      <c r="K7" s="5"/>
      <c r="L7" s="5"/>
      <c r="M7" s="5"/>
      <c r="N7" s="3"/>
    </row>
    <row r="8" spans="2:14" ht="15" customHeight="1" x14ac:dyDescent="0.5">
      <c r="B8" s="1"/>
      <c r="C8" s="1"/>
      <c r="D8" s="1"/>
      <c r="E8" s="1"/>
      <c r="F8" s="1"/>
      <c r="G8" s="5"/>
      <c r="H8" s="5"/>
      <c r="I8" s="5"/>
      <c r="J8" s="5"/>
      <c r="K8" s="5"/>
      <c r="L8" s="5"/>
      <c r="M8" s="5"/>
      <c r="N8" s="3"/>
    </row>
    <row r="9" spans="2:14" ht="54.75" customHeight="1" x14ac:dyDescent="0.6">
      <c r="B9" s="1"/>
      <c r="C9" s="88" t="s">
        <v>174</v>
      </c>
      <c r="D9" s="89"/>
      <c r="E9" s="89"/>
      <c r="F9" s="89"/>
      <c r="G9" s="89"/>
      <c r="H9" s="89"/>
      <c r="I9" s="89"/>
      <c r="J9" s="89"/>
      <c r="K9" s="89"/>
      <c r="L9" s="1"/>
      <c r="M9" s="1"/>
      <c r="N9" s="3"/>
    </row>
    <row r="10" spans="2:14" ht="20.25" customHeight="1" x14ac:dyDescent="0.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"/>
      <c r="M10" s="1"/>
      <c r="N10" s="3"/>
    </row>
    <row r="11" spans="2:14" ht="35.25" hidden="1" x14ac:dyDescent="0.5">
      <c r="B11" s="6"/>
      <c r="C11" s="6"/>
      <c r="D11" s="6"/>
      <c r="E11" s="6"/>
      <c r="F11" s="6"/>
      <c r="G11" s="7"/>
      <c r="H11" s="86"/>
      <c r="I11" s="86"/>
      <c r="J11" s="86"/>
      <c r="K11" s="86"/>
      <c r="L11" s="1"/>
      <c r="M11" s="1"/>
      <c r="N11" s="3"/>
    </row>
    <row r="12" spans="2:14" ht="206.25" customHeight="1" x14ac:dyDescent="0.5">
      <c r="B12" s="77" t="s">
        <v>35</v>
      </c>
      <c r="C12" s="77" t="s">
        <v>36</v>
      </c>
      <c r="D12" s="78" t="s">
        <v>37</v>
      </c>
      <c r="E12" s="78" t="s">
        <v>38</v>
      </c>
      <c r="F12" s="78" t="s">
        <v>39</v>
      </c>
      <c r="G12" s="78" t="s">
        <v>40</v>
      </c>
      <c r="H12" s="78" t="s">
        <v>41</v>
      </c>
      <c r="I12" s="78" t="s">
        <v>42</v>
      </c>
      <c r="J12" s="79" t="s">
        <v>43</v>
      </c>
      <c r="K12" s="80" t="s">
        <v>168</v>
      </c>
      <c r="L12" s="81" t="s">
        <v>3</v>
      </c>
      <c r="M12" s="81" t="s">
        <v>169</v>
      </c>
      <c r="N12" s="3"/>
    </row>
    <row r="13" spans="2:14" ht="63" customHeight="1" x14ac:dyDescent="0.5">
      <c r="B13" s="8">
        <v>1</v>
      </c>
      <c r="C13" s="8">
        <v>2</v>
      </c>
      <c r="D13" s="9" t="s">
        <v>44</v>
      </c>
      <c r="E13" s="9" t="s">
        <v>45</v>
      </c>
      <c r="F13" s="9" t="s">
        <v>46</v>
      </c>
      <c r="G13" s="9" t="s">
        <v>47</v>
      </c>
      <c r="H13" s="9" t="s">
        <v>48</v>
      </c>
      <c r="I13" s="9"/>
      <c r="J13" s="9" t="s">
        <v>49</v>
      </c>
      <c r="K13" s="8">
        <v>8</v>
      </c>
      <c r="L13" s="76">
        <v>9</v>
      </c>
      <c r="M13" s="76">
        <v>10</v>
      </c>
      <c r="N13" s="3"/>
    </row>
    <row r="14" spans="2:14" ht="53.25" customHeight="1" x14ac:dyDescent="0.55000000000000004">
      <c r="B14" s="10">
        <v>1</v>
      </c>
      <c r="C14" s="11" t="s">
        <v>50</v>
      </c>
      <c r="D14" s="12" t="s">
        <v>26</v>
      </c>
      <c r="E14" s="12" t="s">
        <v>51</v>
      </c>
      <c r="F14" s="12"/>
      <c r="G14" s="12"/>
      <c r="H14" s="12" t="s">
        <v>0</v>
      </c>
      <c r="I14" s="13">
        <f>I15+I24+I35</f>
        <v>1479130</v>
      </c>
      <c r="J14" s="13">
        <f>J15+J24+J35</f>
        <v>98893.86</v>
      </c>
      <c r="K14" s="13">
        <f>K15+K24</f>
        <v>1578023.8599999999</v>
      </c>
      <c r="L14" s="13">
        <f>L15+L24</f>
        <v>1577915.2600000002</v>
      </c>
      <c r="M14" s="44">
        <f>L14/K14*100</f>
        <v>99.99311797478147</v>
      </c>
      <c r="N14" s="3"/>
    </row>
    <row r="15" spans="2:14" ht="129" customHeight="1" x14ac:dyDescent="0.55000000000000004">
      <c r="B15" s="10">
        <f>B14+1</f>
        <v>2</v>
      </c>
      <c r="C15" s="11" t="s">
        <v>52</v>
      </c>
      <c r="D15" s="12" t="s">
        <v>26</v>
      </c>
      <c r="E15" s="12" t="s">
        <v>51</v>
      </c>
      <c r="F15" s="12" t="s">
        <v>53</v>
      </c>
      <c r="G15" s="12"/>
      <c r="H15" s="12"/>
      <c r="I15" s="13">
        <f>I16</f>
        <v>440340</v>
      </c>
      <c r="J15" s="13">
        <f>J16</f>
        <v>9443.86</v>
      </c>
      <c r="K15" s="13">
        <f t="shared" ref="K15:K31" si="0">I15+J15</f>
        <v>449783.86</v>
      </c>
      <c r="L15" s="13">
        <f>L16</f>
        <v>449783.86</v>
      </c>
      <c r="M15" s="44">
        <f t="shared" ref="M15:M79" si="1">L15/K15*100</f>
        <v>100</v>
      </c>
      <c r="N15" s="3"/>
    </row>
    <row r="16" spans="2:14" ht="54.75" customHeight="1" x14ac:dyDescent="0.55000000000000004">
      <c r="B16" s="10">
        <f t="shared" ref="B16:B82" si="2">B15+1</f>
        <v>3</v>
      </c>
      <c r="C16" s="15" t="s">
        <v>54</v>
      </c>
      <c r="D16" s="16" t="s">
        <v>26</v>
      </c>
      <c r="E16" s="16" t="s">
        <v>51</v>
      </c>
      <c r="F16" s="16" t="s">
        <v>53</v>
      </c>
      <c r="G16" s="16" t="s">
        <v>55</v>
      </c>
      <c r="H16" s="12"/>
      <c r="I16" s="17">
        <f>I17+I21</f>
        <v>440340</v>
      </c>
      <c r="J16" s="17">
        <f>J17+J21</f>
        <v>9443.86</v>
      </c>
      <c r="K16" s="17">
        <f t="shared" si="0"/>
        <v>449783.86</v>
      </c>
      <c r="L16" s="17">
        <f>L17</f>
        <v>449783.86</v>
      </c>
      <c r="M16" s="44">
        <f t="shared" si="1"/>
        <v>100</v>
      </c>
      <c r="N16" s="3"/>
    </row>
    <row r="17" spans="2:14" ht="60.75" customHeight="1" x14ac:dyDescent="0.55000000000000004">
      <c r="B17" s="10">
        <f t="shared" si="2"/>
        <v>4</v>
      </c>
      <c r="C17" s="18" t="s">
        <v>56</v>
      </c>
      <c r="D17" s="16" t="s">
        <v>26</v>
      </c>
      <c r="E17" s="16" t="s">
        <v>51</v>
      </c>
      <c r="F17" s="16" t="s">
        <v>53</v>
      </c>
      <c r="G17" s="16" t="s">
        <v>173</v>
      </c>
      <c r="H17" s="16" t="s">
        <v>4</v>
      </c>
      <c r="I17" s="17">
        <f>I19+I20</f>
        <v>424240</v>
      </c>
      <c r="J17" s="17">
        <f>J19+J20</f>
        <v>9700</v>
      </c>
      <c r="K17" s="17">
        <f>K18+K21</f>
        <v>449783.86</v>
      </c>
      <c r="L17" s="17">
        <f>L18+L21</f>
        <v>449783.86</v>
      </c>
      <c r="M17" s="44">
        <f t="shared" si="1"/>
        <v>100</v>
      </c>
      <c r="N17" s="3"/>
    </row>
    <row r="18" spans="2:14" ht="98.25" customHeight="1" x14ac:dyDescent="0.55000000000000004">
      <c r="B18" s="10">
        <f t="shared" si="2"/>
        <v>5</v>
      </c>
      <c r="C18" s="19" t="s">
        <v>170</v>
      </c>
      <c r="D18" s="16" t="s">
        <v>26</v>
      </c>
      <c r="E18" s="16" t="s">
        <v>51</v>
      </c>
      <c r="F18" s="16" t="s">
        <v>53</v>
      </c>
      <c r="G18" s="16" t="s">
        <v>57</v>
      </c>
      <c r="H18" s="16" t="s">
        <v>171</v>
      </c>
      <c r="I18" s="17"/>
      <c r="J18" s="17"/>
      <c r="K18" s="17">
        <f>K19++K20</f>
        <v>433940</v>
      </c>
      <c r="L18" s="17">
        <f>L19++L20</f>
        <v>433940</v>
      </c>
      <c r="M18" s="44">
        <f t="shared" si="1"/>
        <v>100</v>
      </c>
      <c r="N18" s="3"/>
    </row>
    <row r="19" spans="2:14" ht="102.75" customHeight="1" x14ac:dyDescent="0.55000000000000004">
      <c r="B19" s="10">
        <f t="shared" si="2"/>
        <v>6</v>
      </c>
      <c r="C19" s="19" t="s">
        <v>58</v>
      </c>
      <c r="D19" s="16" t="s">
        <v>26</v>
      </c>
      <c r="E19" s="16" t="s">
        <v>51</v>
      </c>
      <c r="F19" s="16" t="s">
        <v>53</v>
      </c>
      <c r="G19" s="16" t="s">
        <v>57</v>
      </c>
      <c r="H19" s="16" t="s">
        <v>59</v>
      </c>
      <c r="I19" s="17">
        <v>325860</v>
      </c>
      <c r="J19" s="17">
        <v>9700</v>
      </c>
      <c r="K19" s="17">
        <f t="shared" si="0"/>
        <v>335560</v>
      </c>
      <c r="L19" s="20">
        <v>335560</v>
      </c>
      <c r="M19" s="44">
        <f t="shared" si="1"/>
        <v>100</v>
      </c>
      <c r="N19" s="3"/>
    </row>
    <row r="20" spans="2:14" ht="123.75" customHeight="1" x14ac:dyDescent="0.55000000000000004">
      <c r="B20" s="10">
        <f t="shared" si="2"/>
        <v>7</v>
      </c>
      <c r="C20" s="19" t="s">
        <v>60</v>
      </c>
      <c r="D20" s="16" t="s">
        <v>26</v>
      </c>
      <c r="E20" s="16" t="s">
        <v>51</v>
      </c>
      <c r="F20" s="16" t="s">
        <v>53</v>
      </c>
      <c r="G20" s="16" t="s">
        <v>57</v>
      </c>
      <c r="H20" s="16" t="s">
        <v>61</v>
      </c>
      <c r="I20" s="17">
        <v>98380</v>
      </c>
      <c r="J20" s="17"/>
      <c r="K20" s="17">
        <f t="shared" si="0"/>
        <v>98380</v>
      </c>
      <c r="L20" s="20">
        <v>98380</v>
      </c>
      <c r="M20" s="44">
        <f t="shared" si="1"/>
        <v>100</v>
      </c>
      <c r="N20" s="3"/>
    </row>
    <row r="21" spans="2:14" ht="82.5" customHeight="1" x14ac:dyDescent="0.55000000000000004">
      <c r="B21" s="10">
        <f t="shared" si="2"/>
        <v>8</v>
      </c>
      <c r="C21" s="19" t="s">
        <v>170</v>
      </c>
      <c r="D21" s="16" t="s">
        <v>26</v>
      </c>
      <c r="E21" s="16" t="s">
        <v>51</v>
      </c>
      <c r="F21" s="16" t="s">
        <v>53</v>
      </c>
      <c r="G21" s="16" t="s">
        <v>62</v>
      </c>
      <c r="H21" s="16" t="s">
        <v>171</v>
      </c>
      <c r="I21" s="17">
        <f>I22+I23</f>
        <v>16100</v>
      </c>
      <c r="J21" s="17">
        <f>J22+J23</f>
        <v>-256.14</v>
      </c>
      <c r="K21" s="17">
        <f>I21+J21</f>
        <v>15843.86</v>
      </c>
      <c r="L21" s="20">
        <f>L22+L23</f>
        <v>15843.86</v>
      </c>
      <c r="M21" s="44">
        <f t="shared" si="1"/>
        <v>100</v>
      </c>
      <c r="N21" s="3"/>
    </row>
    <row r="22" spans="2:14" ht="93.75" customHeight="1" x14ac:dyDescent="0.55000000000000004">
      <c r="B22" s="10">
        <f t="shared" si="2"/>
        <v>9</v>
      </c>
      <c r="C22" s="19" t="s">
        <v>58</v>
      </c>
      <c r="D22" s="16" t="s">
        <v>26</v>
      </c>
      <c r="E22" s="16" t="s">
        <v>51</v>
      </c>
      <c r="F22" s="16" t="s">
        <v>53</v>
      </c>
      <c r="G22" s="16" t="s">
        <v>62</v>
      </c>
      <c r="H22" s="16" t="s">
        <v>59</v>
      </c>
      <c r="I22" s="17">
        <v>12370</v>
      </c>
      <c r="J22" s="17"/>
      <c r="K22" s="17">
        <f>I22+J22</f>
        <v>12370</v>
      </c>
      <c r="L22" s="20">
        <v>12370</v>
      </c>
      <c r="M22" s="44">
        <f t="shared" si="1"/>
        <v>100</v>
      </c>
      <c r="N22" s="3"/>
    </row>
    <row r="23" spans="2:14" ht="164.25" customHeight="1" x14ac:dyDescent="0.55000000000000004">
      <c r="B23" s="10">
        <f t="shared" si="2"/>
        <v>10</v>
      </c>
      <c r="C23" s="21" t="s">
        <v>60</v>
      </c>
      <c r="D23" s="16" t="s">
        <v>26</v>
      </c>
      <c r="E23" s="16" t="s">
        <v>51</v>
      </c>
      <c r="F23" s="16" t="s">
        <v>53</v>
      </c>
      <c r="G23" s="16" t="s">
        <v>62</v>
      </c>
      <c r="H23" s="16" t="s">
        <v>61</v>
      </c>
      <c r="I23" s="17">
        <v>3730</v>
      </c>
      <c r="J23" s="17">
        <v>-256.14</v>
      </c>
      <c r="K23" s="17">
        <f>I23+J23</f>
        <v>3473.86</v>
      </c>
      <c r="L23" s="20">
        <v>3473.86</v>
      </c>
      <c r="M23" s="44">
        <f t="shared" si="1"/>
        <v>100</v>
      </c>
      <c r="N23" s="3"/>
    </row>
    <row r="24" spans="2:14" ht="150.75" customHeight="1" x14ac:dyDescent="0.55000000000000004">
      <c r="B24" s="10">
        <f t="shared" si="2"/>
        <v>11</v>
      </c>
      <c r="C24" s="22" t="s">
        <v>63</v>
      </c>
      <c r="D24" s="12" t="s">
        <v>26</v>
      </c>
      <c r="E24" s="12" t="s">
        <v>51</v>
      </c>
      <c r="F24" s="12" t="s">
        <v>64</v>
      </c>
      <c r="G24" s="12"/>
      <c r="H24" s="12"/>
      <c r="I24" s="13">
        <f>I25</f>
        <v>1035790</v>
      </c>
      <c r="J24" s="13">
        <f>J25</f>
        <v>92450</v>
      </c>
      <c r="K24" s="13">
        <f t="shared" si="0"/>
        <v>1128240</v>
      </c>
      <c r="L24" s="13">
        <f>L25</f>
        <v>1128131.4000000001</v>
      </c>
      <c r="M24" s="44">
        <f t="shared" si="1"/>
        <v>99.990374388428009</v>
      </c>
      <c r="N24" s="3"/>
    </row>
    <row r="25" spans="2:14" ht="105.75" customHeight="1" x14ac:dyDescent="0.55000000000000004">
      <c r="B25" s="10">
        <f t="shared" si="2"/>
        <v>12</v>
      </c>
      <c r="C25" s="23" t="s">
        <v>65</v>
      </c>
      <c r="D25" s="16" t="s">
        <v>26</v>
      </c>
      <c r="E25" s="16" t="s">
        <v>51</v>
      </c>
      <c r="F25" s="16" t="s">
        <v>64</v>
      </c>
      <c r="G25" s="16" t="s">
        <v>66</v>
      </c>
      <c r="H25" s="16"/>
      <c r="I25" s="17">
        <f>I26+I32</f>
        <v>1035790</v>
      </c>
      <c r="J25" s="17">
        <f>J26+J32</f>
        <v>92450</v>
      </c>
      <c r="K25" s="17">
        <f>K26</f>
        <v>1128240</v>
      </c>
      <c r="L25" s="17">
        <f>L26</f>
        <v>1128131.4000000001</v>
      </c>
      <c r="M25" s="44">
        <f t="shared" si="1"/>
        <v>99.990374388428009</v>
      </c>
      <c r="N25" s="3"/>
    </row>
    <row r="26" spans="2:14" ht="103.5" customHeight="1" x14ac:dyDescent="0.55000000000000004">
      <c r="B26" s="10">
        <f t="shared" si="2"/>
        <v>13</v>
      </c>
      <c r="C26" s="24" t="s">
        <v>67</v>
      </c>
      <c r="D26" s="16" t="s">
        <v>26</v>
      </c>
      <c r="E26" s="16" t="s">
        <v>51</v>
      </c>
      <c r="F26" s="16" t="s">
        <v>64</v>
      </c>
      <c r="G26" s="25" t="s">
        <v>172</v>
      </c>
      <c r="H26" s="16" t="s">
        <v>4</v>
      </c>
      <c r="I26" s="17">
        <f>I28+I29+I30+I31</f>
        <v>772570</v>
      </c>
      <c r="J26" s="17">
        <f>J28+J29+J30+J31</f>
        <v>94883.22</v>
      </c>
      <c r="K26" s="17">
        <f>K27+K31+K32</f>
        <v>1128240</v>
      </c>
      <c r="L26" s="17">
        <f>L27+L31+L32</f>
        <v>1128131.4000000001</v>
      </c>
      <c r="M26" s="44">
        <f t="shared" si="1"/>
        <v>99.990374388428009</v>
      </c>
      <c r="N26" s="3"/>
    </row>
    <row r="27" spans="2:14" ht="103.5" customHeight="1" x14ac:dyDescent="0.55000000000000004">
      <c r="B27" s="10">
        <f t="shared" si="2"/>
        <v>14</v>
      </c>
      <c r="C27" s="19" t="s">
        <v>170</v>
      </c>
      <c r="D27" s="16" t="s">
        <v>26</v>
      </c>
      <c r="E27" s="16" t="s">
        <v>51</v>
      </c>
      <c r="F27" s="16" t="s">
        <v>64</v>
      </c>
      <c r="G27" s="25" t="s">
        <v>68</v>
      </c>
      <c r="H27" s="16" t="s">
        <v>171</v>
      </c>
      <c r="I27" s="17"/>
      <c r="J27" s="17"/>
      <c r="K27" s="17">
        <f>K28+K29</f>
        <v>866497.16999999993</v>
      </c>
      <c r="L27" s="17">
        <f>L28+L29</f>
        <v>866388.57000000007</v>
      </c>
      <c r="M27" s="44">
        <f t="shared" si="1"/>
        <v>99.987466779608766</v>
      </c>
      <c r="N27" s="3"/>
    </row>
    <row r="28" spans="2:14" ht="113.25" customHeight="1" x14ac:dyDescent="0.55000000000000004">
      <c r="B28" s="10">
        <f t="shared" si="2"/>
        <v>15</v>
      </c>
      <c r="C28" s="19" t="s">
        <v>58</v>
      </c>
      <c r="D28" s="16" t="s">
        <v>26</v>
      </c>
      <c r="E28" s="16" t="s">
        <v>51</v>
      </c>
      <c r="F28" s="16" t="s">
        <v>64</v>
      </c>
      <c r="G28" s="25" t="s">
        <v>68</v>
      </c>
      <c r="H28" s="16" t="s">
        <v>59</v>
      </c>
      <c r="I28" s="17" t="s">
        <v>69</v>
      </c>
      <c r="J28" s="17">
        <v>51000</v>
      </c>
      <c r="K28" s="17">
        <f>I28+J28</f>
        <v>643610</v>
      </c>
      <c r="L28" s="20">
        <v>643501.4</v>
      </c>
      <c r="M28" s="44">
        <f t="shared" si="1"/>
        <v>99.983126427494923</v>
      </c>
      <c r="N28" s="3"/>
    </row>
    <row r="29" spans="2:14" ht="155.25" customHeight="1" x14ac:dyDescent="0.55000000000000004">
      <c r="B29" s="10">
        <f t="shared" si="2"/>
        <v>16</v>
      </c>
      <c r="C29" s="19" t="s">
        <v>60</v>
      </c>
      <c r="D29" s="16" t="s">
        <v>26</v>
      </c>
      <c r="E29" s="16" t="s">
        <v>51</v>
      </c>
      <c r="F29" s="16" t="s">
        <v>64</v>
      </c>
      <c r="G29" s="25" t="s">
        <v>68</v>
      </c>
      <c r="H29" s="16" t="s">
        <v>61</v>
      </c>
      <c r="I29" s="17" t="s">
        <v>70</v>
      </c>
      <c r="J29" s="17">
        <v>43927.17</v>
      </c>
      <c r="K29" s="17">
        <f t="shared" si="0"/>
        <v>222887.16999999998</v>
      </c>
      <c r="L29" s="20">
        <v>222887.17</v>
      </c>
      <c r="M29" s="44">
        <f t="shared" si="1"/>
        <v>100.00000000000003</v>
      </c>
      <c r="N29" s="3"/>
    </row>
    <row r="30" spans="2:14" ht="90.75" hidden="1" customHeight="1" x14ac:dyDescent="0.55000000000000004">
      <c r="B30" s="10">
        <f t="shared" si="2"/>
        <v>17</v>
      </c>
      <c r="C30" s="19" t="s">
        <v>71</v>
      </c>
      <c r="D30" s="16" t="s">
        <v>26</v>
      </c>
      <c r="E30" s="16" t="s">
        <v>51</v>
      </c>
      <c r="F30" s="16" t="s">
        <v>64</v>
      </c>
      <c r="G30" s="25" t="s">
        <v>72</v>
      </c>
      <c r="H30" s="16" t="s">
        <v>73</v>
      </c>
      <c r="I30" s="17">
        <v>0</v>
      </c>
      <c r="J30" s="17"/>
      <c r="K30" s="17"/>
      <c r="L30" s="20"/>
      <c r="M30" s="44"/>
      <c r="N30" s="3"/>
    </row>
    <row r="31" spans="2:14" ht="65.25" customHeight="1" x14ac:dyDescent="0.55000000000000004">
      <c r="B31" s="10">
        <f t="shared" si="2"/>
        <v>18</v>
      </c>
      <c r="C31" s="19" t="s">
        <v>74</v>
      </c>
      <c r="D31" s="16" t="s">
        <v>26</v>
      </c>
      <c r="E31" s="16" t="s">
        <v>51</v>
      </c>
      <c r="F31" s="16" t="s">
        <v>64</v>
      </c>
      <c r="G31" s="25" t="s">
        <v>72</v>
      </c>
      <c r="H31" s="16" t="s">
        <v>75</v>
      </c>
      <c r="I31" s="17" t="s">
        <v>76</v>
      </c>
      <c r="J31" s="17">
        <v>-43.95</v>
      </c>
      <c r="K31" s="17">
        <f t="shared" si="0"/>
        <v>956.05</v>
      </c>
      <c r="L31" s="20">
        <v>956.05</v>
      </c>
      <c r="M31" s="44">
        <f t="shared" si="1"/>
        <v>100</v>
      </c>
      <c r="N31" s="3"/>
    </row>
    <row r="32" spans="2:14" ht="84" customHeight="1" x14ac:dyDescent="0.55000000000000004">
      <c r="B32" s="10">
        <f t="shared" si="2"/>
        <v>19</v>
      </c>
      <c r="C32" s="19" t="s">
        <v>170</v>
      </c>
      <c r="D32" s="16" t="s">
        <v>26</v>
      </c>
      <c r="E32" s="16" t="s">
        <v>51</v>
      </c>
      <c r="F32" s="16" t="s">
        <v>64</v>
      </c>
      <c r="G32" s="25" t="s">
        <v>77</v>
      </c>
      <c r="H32" s="16" t="s">
        <v>171</v>
      </c>
      <c r="I32" s="17">
        <f>I33+I34</f>
        <v>263220</v>
      </c>
      <c r="J32" s="17">
        <f>J33+J34</f>
        <v>-2433.2199999999998</v>
      </c>
      <c r="K32" s="17">
        <f>I32+J32</f>
        <v>260786.78</v>
      </c>
      <c r="L32" s="20">
        <f>L33+L34</f>
        <v>260786.78</v>
      </c>
      <c r="M32" s="44">
        <f t="shared" si="1"/>
        <v>100</v>
      </c>
      <c r="N32" s="3"/>
    </row>
    <row r="33" spans="2:14" ht="79.5" customHeight="1" x14ac:dyDescent="0.55000000000000004">
      <c r="B33" s="10">
        <f t="shared" si="2"/>
        <v>20</v>
      </c>
      <c r="C33" s="19" t="s">
        <v>58</v>
      </c>
      <c r="D33" s="16" t="s">
        <v>26</v>
      </c>
      <c r="E33" s="16" t="s">
        <v>51</v>
      </c>
      <c r="F33" s="16" t="s">
        <v>64</v>
      </c>
      <c r="G33" s="25" t="s">
        <v>77</v>
      </c>
      <c r="H33" s="16" t="s">
        <v>59</v>
      </c>
      <c r="I33" s="17" t="s">
        <v>78</v>
      </c>
      <c r="J33" s="17"/>
      <c r="K33" s="17">
        <f>I33+J33</f>
        <v>202170</v>
      </c>
      <c r="L33" s="20">
        <v>202170</v>
      </c>
      <c r="M33" s="44">
        <f t="shared" si="1"/>
        <v>100</v>
      </c>
      <c r="N33" s="3"/>
    </row>
    <row r="34" spans="2:14" ht="132.75" customHeight="1" x14ac:dyDescent="0.55000000000000004">
      <c r="B34" s="10">
        <f t="shared" si="2"/>
        <v>21</v>
      </c>
      <c r="C34" s="21" t="s">
        <v>60</v>
      </c>
      <c r="D34" s="16" t="s">
        <v>26</v>
      </c>
      <c r="E34" s="16" t="s">
        <v>51</v>
      </c>
      <c r="F34" s="16" t="s">
        <v>64</v>
      </c>
      <c r="G34" s="25" t="s">
        <v>77</v>
      </c>
      <c r="H34" s="16" t="s">
        <v>61</v>
      </c>
      <c r="I34" s="17" t="s">
        <v>79</v>
      </c>
      <c r="J34" s="17">
        <v>-2433.2199999999998</v>
      </c>
      <c r="K34" s="17">
        <f>I34+J34</f>
        <v>58616.78</v>
      </c>
      <c r="L34" s="20">
        <v>58616.78</v>
      </c>
      <c r="M34" s="44">
        <f t="shared" si="1"/>
        <v>100</v>
      </c>
      <c r="N34" s="3"/>
    </row>
    <row r="35" spans="2:14" ht="82.5" hidden="1" customHeight="1" x14ac:dyDescent="0.55000000000000004">
      <c r="B35" s="10">
        <f t="shared" si="2"/>
        <v>22</v>
      </c>
      <c r="C35" s="22" t="s">
        <v>80</v>
      </c>
      <c r="D35" s="12" t="s">
        <v>26</v>
      </c>
      <c r="E35" s="12" t="s">
        <v>51</v>
      </c>
      <c r="F35" s="12" t="s">
        <v>81</v>
      </c>
      <c r="G35" s="12"/>
      <c r="H35" s="12"/>
      <c r="I35" s="13">
        <f t="shared" ref="I35:J37" si="3">I36</f>
        <v>3000</v>
      </c>
      <c r="J35" s="13">
        <f t="shared" si="3"/>
        <v>-3000</v>
      </c>
      <c r="K35" s="13"/>
      <c r="L35" s="20"/>
      <c r="M35" s="44" t="e">
        <f t="shared" si="1"/>
        <v>#DIV/0!</v>
      </c>
      <c r="N35" s="3"/>
    </row>
    <row r="36" spans="2:14" ht="78" hidden="1" customHeight="1" x14ac:dyDescent="0.55000000000000004">
      <c r="B36" s="10">
        <f t="shared" si="2"/>
        <v>23</v>
      </c>
      <c r="C36" s="15" t="s">
        <v>54</v>
      </c>
      <c r="D36" s="16" t="s">
        <v>26</v>
      </c>
      <c r="E36" s="16" t="s">
        <v>51</v>
      </c>
      <c r="F36" s="16" t="s">
        <v>81</v>
      </c>
      <c r="G36" s="16" t="s">
        <v>55</v>
      </c>
      <c r="H36" s="16"/>
      <c r="I36" s="17">
        <f t="shared" si="3"/>
        <v>3000</v>
      </c>
      <c r="J36" s="17">
        <f t="shared" si="3"/>
        <v>-3000</v>
      </c>
      <c r="K36" s="17"/>
      <c r="L36" s="20"/>
      <c r="M36" s="44" t="e">
        <f t="shared" si="1"/>
        <v>#DIV/0!</v>
      </c>
      <c r="N36" s="3"/>
    </row>
    <row r="37" spans="2:14" ht="80.25" hidden="1" customHeight="1" x14ac:dyDescent="0.55000000000000004">
      <c r="B37" s="10">
        <f t="shared" si="2"/>
        <v>24</v>
      </c>
      <c r="C37" s="26" t="s">
        <v>82</v>
      </c>
      <c r="D37" s="16" t="s">
        <v>26</v>
      </c>
      <c r="E37" s="16" t="s">
        <v>51</v>
      </c>
      <c r="F37" s="16" t="s">
        <v>81</v>
      </c>
      <c r="G37" s="16" t="s">
        <v>83</v>
      </c>
      <c r="H37" s="16"/>
      <c r="I37" s="17">
        <f t="shared" si="3"/>
        <v>3000</v>
      </c>
      <c r="J37" s="17">
        <f t="shared" si="3"/>
        <v>-3000</v>
      </c>
      <c r="K37" s="17"/>
      <c r="L37" s="20"/>
      <c r="M37" s="44" t="e">
        <f t="shared" si="1"/>
        <v>#DIV/0!</v>
      </c>
      <c r="N37" s="3"/>
    </row>
    <row r="38" spans="2:14" ht="59.25" hidden="1" customHeight="1" x14ac:dyDescent="0.55000000000000004">
      <c r="B38" s="10">
        <f t="shared" si="2"/>
        <v>25</v>
      </c>
      <c r="C38" s="19" t="s">
        <v>84</v>
      </c>
      <c r="D38" s="16" t="s">
        <v>26</v>
      </c>
      <c r="E38" s="16" t="s">
        <v>51</v>
      </c>
      <c r="F38" s="16" t="s">
        <v>81</v>
      </c>
      <c r="G38" s="16" t="s">
        <v>83</v>
      </c>
      <c r="H38" s="16" t="s">
        <v>85</v>
      </c>
      <c r="I38" s="17">
        <v>3000</v>
      </c>
      <c r="J38" s="17">
        <v>-3000</v>
      </c>
      <c r="K38" s="17"/>
      <c r="L38" s="20"/>
      <c r="M38" s="44" t="e">
        <f t="shared" si="1"/>
        <v>#DIV/0!</v>
      </c>
      <c r="N38" s="3"/>
    </row>
    <row r="39" spans="2:14" ht="81" customHeight="1" x14ac:dyDescent="0.55000000000000004">
      <c r="B39" s="10">
        <f t="shared" si="2"/>
        <v>26</v>
      </c>
      <c r="C39" s="22" t="s">
        <v>86</v>
      </c>
      <c r="D39" s="12" t="s">
        <v>26</v>
      </c>
      <c r="E39" s="12" t="s">
        <v>53</v>
      </c>
      <c r="F39" s="12" t="s">
        <v>98</v>
      </c>
      <c r="G39" s="12"/>
      <c r="H39" s="12"/>
      <c r="I39" s="13">
        <f t="shared" ref="I39:L42" si="4">I40</f>
        <v>92000</v>
      </c>
      <c r="J39" s="13">
        <f t="shared" si="4"/>
        <v>0</v>
      </c>
      <c r="K39" s="13">
        <f t="shared" si="4"/>
        <v>92000</v>
      </c>
      <c r="L39" s="13">
        <f t="shared" si="4"/>
        <v>92000</v>
      </c>
      <c r="M39" s="44">
        <f t="shared" si="1"/>
        <v>100</v>
      </c>
      <c r="N39" s="3"/>
    </row>
    <row r="40" spans="2:14" ht="78.75" customHeight="1" x14ac:dyDescent="0.55000000000000004">
      <c r="B40" s="10">
        <f t="shared" si="2"/>
        <v>27</v>
      </c>
      <c r="C40" s="15" t="s">
        <v>87</v>
      </c>
      <c r="D40" s="16" t="s">
        <v>26</v>
      </c>
      <c r="E40" s="16" t="s">
        <v>53</v>
      </c>
      <c r="F40" s="16" t="s">
        <v>88</v>
      </c>
      <c r="G40" s="16"/>
      <c r="H40" s="16"/>
      <c r="I40" s="17">
        <f t="shared" si="4"/>
        <v>92000</v>
      </c>
      <c r="J40" s="17">
        <f t="shared" si="4"/>
        <v>0</v>
      </c>
      <c r="K40" s="17">
        <f t="shared" si="4"/>
        <v>92000</v>
      </c>
      <c r="L40" s="17">
        <f t="shared" si="4"/>
        <v>92000</v>
      </c>
      <c r="M40" s="44">
        <f t="shared" si="1"/>
        <v>100</v>
      </c>
      <c r="N40" s="3"/>
    </row>
    <row r="41" spans="2:14" ht="97.5" customHeight="1" x14ac:dyDescent="0.55000000000000004">
      <c r="B41" s="10">
        <f t="shared" si="2"/>
        <v>28</v>
      </c>
      <c r="C41" s="23" t="s">
        <v>89</v>
      </c>
      <c r="D41" s="16" t="s">
        <v>26</v>
      </c>
      <c r="E41" s="16" t="s">
        <v>53</v>
      </c>
      <c r="F41" s="16" t="s">
        <v>88</v>
      </c>
      <c r="G41" s="16" t="s">
        <v>66</v>
      </c>
      <c r="H41" s="16"/>
      <c r="I41" s="17">
        <f t="shared" si="4"/>
        <v>92000</v>
      </c>
      <c r="J41" s="17">
        <f t="shared" si="4"/>
        <v>0</v>
      </c>
      <c r="K41" s="17">
        <f t="shared" si="4"/>
        <v>92000</v>
      </c>
      <c r="L41" s="17">
        <f t="shared" si="4"/>
        <v>92000</v>
      </c>
      <c r="M41" s="44">
        <f t="shared" si="1"/>
        <v>100</v>
      </c>
      <c r="N41" s="3"/>
    </row>
    <row r="42" spans="2:14" ht="138" customHeight="1" x14ac:dyDescent="0.55000000000000004">
      <c r="B42" s="10">
        <f t="shared" si="2"/>
        <v>29</v>
      </c>
      <c r="C42" s="19" t="s">
        <v>90</v>
      </c>
      <c r="D42" s="16" t="s">
        <v>26</v>
      </c>
      <c r="E42" s="16" t="s">
        <v>53</v>
      </c>
      <c r="F42" s="16" t="s">
        <v>88</v>
      </c>
      <c r="G42" s="16" t="s">
        <v>91</v>
      </c>
      <c r="H42" s="16" t="s">
        <v>4</v>
      </c>
      <c r="I42" s="17">
        <f t="shared" si="4"/>
        <v>92000</v>
      </c>
      <c r="J42" s="17">
        <f t="shared" si="4"/>
        <v>0</v>
      </c>
      <c r="K42" s="17">
        <f t="shared" si="4"/>
        <v>92000</v>
      </c>
      <c r="L42" s="17">
        <f t="shared" si="4"/>
        <v>92000</v>
      </c>
      <c r="M42" s="44">
        <f t="shared" si="1"/>
        <v>100</v>
      </c>
      <c r="N42" s="3"/>
    </row>
    <row r="43" spans="2:14" ht="105.75" customHeight="1" x14ac:dyDescent="0.55000000000000004">
      <c r="B43" s="10">
        <f t="shared" si="2"/>
        <v>30</v>
      </c>
      <c r="C43" s="19" t="s">
        <v>92</v>
      </c>
      <c r="D43" s="16" t="s">
        <v>26</v>
      </c>
      <c r="E43" s="16" t="s">
        <v>53</v>
      </c>
      <c r="F43" s="16" t="s">
        <v>88</v>
      </c>
      <c r="G43" s="16" t="s">
        <v>93</v>
      </c>
      <c r="H43" s="16" t="s">
        <v>4</v>
      </c>
      <c r="I43" s="17">
        <f>I45+I46+I47</f>
        <v>92000</v>
      </c>
      <c r="J43" s="17">
        <f>J45+J46+J47</f>
        <v>0</v>
      </c>
      <c r="K43" s="17">
        <f>K44+K47</f>
        <v>92000</v>
      </c>
      <c r="L43" s="17">
        <f>L44+L47</f>
        <v>92000</v>
      </c>
      <c r="M43" s="44">
        <f t="shared" si="1"/>
        <v>100</v>
      </c>
      <c r="N43" s="3"/>
    </row>
    <row r="44" spans="2:14" ht="105.75" customHeight="1" x14ac:dyDescent="0.55000000000000004">
      <c r="B44" s="10">
        <f t="shared" si="2"/>
        <v>31</v>
      </c>
      <c r="C44" s="19" t="s">
        <v>170</v>
      </c>
      <c r="D44" s="16" t="s">
        <v>26</v>
      </c>
      <c r="E44" s="16" t="s">
        <v>53</v>
      </c>
      <c r="F44" s="16" t="s">
        <v>88</v>
      </c>
      <c r="G44" s="16" t="s">
        <v>93</v>
      </c>
      <c r="H44" s="16" t="s">
        <v>171</v>
      </c>
      <c r="I44" s="17"/>
      <c r="J44" s="17"/>
      <c r="K44" s="17">
        <f>K45+K46</f>
        <v>90770</v>
      </c>
      <c r="L44" s="17">
        <f>L45+L46</f>
        <v>90770</v>
      </c>
      <c r="M44" s="44">
        <f t="shared" si="1"/>
        <v>100</v>
      </c>
      <c r="N44" s="3"/>
    </row>
    <row r="45" spans="2:14" ht="98.25" customHeight="1" x14ac:dyDescent="0.55000000000000004">
      <c r="B45" s="10">
        <f t="shared" si="2"/>
        <v>32</v>
      </c>
      <c r="C45" s="19" t="s">
        <v>58</v>
      </c>
      <c r="D45" s="16" t="s">
        <v>26</v>
      </c>
      <c r="E45" s="16" t="s">
        <v>53</v>
      </c>
      <c r="F45" s="16" t="s">
        <v>88</v>
      </c>
      <c r="G45" s="16" t="s">
        <v>93</v>
      </c>
      <c r="H45" s="16" t="s">
        <v>59</v>
      </c>
      <c r="I45" s="17" t="s">
        <v>94</v>
      </c>
      <c r="J45" s="17"/>
      <c r="K45" s="17">
        <f t="shared" ref="K45:L53" si="5">I45+J45</f>
        <v>69720</v>
      </c>
      <c r="L45" s="20">
        <v>69720</v>
      </c>
      <c r="M45" s="44">
        <f t="shared" si="1"/>
        <v>100</v>
      </c>
      <c r="N45" s="3"/>
    </row>
    <row r="46" spans="2:14" ht="144" customHeight="1" x14ac:dyDescent="0.55000000000000004">
      <c r="B46" s="10">
        <f t="shared" si="2"/>
        <v>33</v>
      </c>
      <c r="C46" s="19" t="s">
        <v>60</v>
      </c>
      <c r="D46" s="16" t="s">
        <v>26</v>
      </c>
      <c r="E46" s="16" t="s">
        <v>53</v>
      </c>
      <c r="F46" s="16" t="s">
        <v>88</v>
      </c>
      <c r="G46" s="16" t="s">
        <v>93</v>
      </c>
      <c r="H46" s="16" t="s">
        <v>61</v>
      </c>
      <c r="I46" s="17" t="s">
        <v>95</v>
      </c>
      <c r="J46" s="17"/>
      <c r="K46" s="17">
        <f t="shared" si="5"/>
        <v>21050</v>
      </c>
      <c r="L46" s="20">
        <v>21050</v>
      </c>
      <c r="M46" s="44">
        <f t="shared" si="1"/>
        <v>100</v>
      </c>
      <c r="N46" s="3"/>
    </row>
    <row r="47" spans="2:14" ht="130.5" customHeight="1" x14ac:dyDescent="0.55000000000000004">
      <c r="B47" s="10">
        <f t="shared" si="2"/>
        <v>34</v>
      </c>
      <c r="C47" s="19" t="s">
        <v>71</v>
      </c>
      <c r="D47" s="16" t="s">
        <v>26</v>
      </c>
      <c r="E47" s="16" t="s">
        <v>53</v>
      </c>
      <c r="F47" s="16" t="s">
        <v>88</v>
      </c>
      <c r="G47" s="16" t="s">
        <v>93</v>
      </c>
      <c r="H47" s="16" t="s">
        <v>73</v>
      </c>
      <c r="I47" s="17" t="s">
        <v>96</v>
      </c>
      <c r="J47" s="17"/>
      <c r="K47" s="17">
        <f t="shared" si="5"/>
        <v>1230</v>
      </c>
      <c r="L47" s="20">
        <v>1230</v>
      </c>
      <c r="M47" s="44">
        <f t="shared" si="1"/>
        <v>100</v>
      </c>
      <c r="N47" s="3"/>
    </row>
    <row r="48" spans="2:14" ht="73.5" customHeight="1" x14ac:dyDescent="0.55000000000000004">
      <c r="B48" s="10">
        <f t="shared" si="2"/>
        <v>35</v>
      </c>
      <c r="C48" s="22" t="s">
        <v>97</v>
      </c>
      <c r="D48" s="12" t="s">
        <v>26</v>
      </c>
      <c r="E48" s="12" t="s">
        <v>88</v>
      </c>
      <c r="F48" s="12" t="s">
        <v>98</v>
      </c>
      <c r="G48" s="12"/>
      <c r="H48" s="12"/>
      <c r="I48" s="13">
        <f>I49+I56</f>
        <v>84945</v>
      </c>
      <c r="J48" s="13">
        <f>J49+J54+J56</f>
        <v>0</v>
      </c>
      <c r="K48" s="13">
        <f t="shared" si="5"/>
        <v>84945</v>
      </c>
      <c r="L48" s="13">
        <f t="shared" si="5"/>
        <v>84945</v>
      </c>
      <c r="M48" s="44">
        <f t="shared" si="1"/>
        <v>100</v>
      </c>
      <c r="N48" s="3"/>
    </row>
    <row r="49" spans="2:14" ht="103.5" customHeight="1" x14ac:dyDescent="0.55000000000000004">
      <c r="B49" s="10">
        <f t="shared" si="2"/>
        <v>36</v>
      </c>
      <c r="C49" s="19" t="s">
        <v>99</v>
      </c>
      <c r="D49" s="16" t="s">
        <v>26</v>
      </c>
      <c r="E49" s="16" t="s">
        <v>88</v>
      </c>
      <c r="F49" s="16" t="s">
        <v>100</v>
      </c>
      <c r="G49" s="12"/>
      <c r="H49" s="12"/>
      <c r="I49" s="13">
        <f>I50+I54</f>
        <v>39000</v>
      </c>
      <c r="J49" s="13">
        <f>J50</f>
        <v>0</v>
      </c>
      <c r="K49" s="13">
        <f>I49+J49</f>
        <v>39000</v>
      </c>
      <c r="L49" s="13">
        <f>J49+K49</f>
        <v>39000</v>
      </c>
      <c r="M49" s="44">
        <f t="shared" si="1"/>
        <v>100</v>
      </c>
      <c r="N49" s="3"/>
    </row>
    <row r="50" spans="2:14" ht="84" customHeight="1" x14ac:dyDescent="0.55000000000000004">
      <c r="B50" s="10">
        <f t="shared" si="2"/>
        <v>37</v>
      </c>
      <c r="C50" s="23" t="s">
        <v>89</v>
      </c>
      <c r="D50" s="16" t="s">
        <v>26</v>
      </c>
      <c r="E50" s="16" t="s">
        <v>88</v>
      </c>
      <c r="F50" s="16" t="s">
        <v>100</v>
      </c>
      <c r="G50" s="16" t="s">
        <v>101</v>
      </c>
      <c r="H50" s="16" t="s">
        <v>4</v>
      </c>
      <c r="I50" s="17">
        <f>I51</f>
        <v>4000</v>
      </c>
      <c r="J50" s="17">
        <f>J51</f>
        <v>0</v>
      </c>
      <c r="K50" s="17">
        <f t="shared" si="5"/>
        <v>4000</v>
      </c>
      <c r="L50" s="17">
        <f t="shared" si="5"/>
        <v>4000</v>
      </c>
      <c r="M50" s="44">
        <f t="shared" si="1"/>
        <v>100</v>
      </c>
      <c r="N50" s="3"/>
    </row>
    <row r="51" spans="2:14" ht="86.25" customHeight="1" x14ac:dyDescent="0.55000000000000004">
      <c r="B51" s="10">
        <f t="shared" si="2"/>
        <v>38</v>
      </c>
      <c r="C51" s="23" t="s">
        <v>102</v>
      </c>
      <c r="D51" s="16" t="s">
        <v>26</v>
      </c>
      <c r="E51" s="16" t="s">
        <v>88</v>
      </c>
      <c r="F51" s="16" t="s">
        <v>100</v>
      </c>
      <c r="G51" s="16" t="s">
        <v>103</v>
      </c>
      <c r="H51" s="16" t="s">
        <v>4</v>
      </c>
      <c r="I51" s="17">
        <f>I52</f>
        <v>4000</v>
      </c>
      <c r="J51" s="17">
        <f>J52</f>
        <v>0</v>
      </c>
      <c r="K51" s="17">
        <f t="shared" si="5"/>
        <v>4000</v>
      </c>
      <c r="L51" s="17">
        <f t="shared" si="5"/>
        <v>4000</v>
      </c>
      <c r="M51" s="44">
        <f t="shared" si="1"/>
        <v>100</v>
      </c>
      <c r="N51" s="3"/>
    </row>
    <row r="52" spans="2:14" ht="51.75" customHeight="1" x14ac:dyDescent="0.55000000000000004">
      <c r="B52" s="10">
        <f t="shared" si="2"/>
        <v>39</v>
      </c>
      <c r="C52" s="27" t="s">
        <v>104</v>
      </c>
      <c r="D52" s="16" t="s">
        <v>26</v>
      </c>
      <c r="E52" s="16" t="s">
        <v>88</v>
      </c>
      <c r="F52" s="16" t="s">
        <v>100</v>
      </c>
      <c r="G52" s="16" t="s">
        <v>103</v>
      </c>
      <c r="H52" s="16" t="s">
        <v>4</v>
      </c>
      <c r="I52" s="17">
        <f>I53</f>
        <v>4000</v>
      </c>
      <c r="J52" s="17">
        <f>J53</f>
        <v>0</v>
      </c>
      <c r="K52" s="17">
        <f t="shared" si="5"/>
        <v>4000</v>
      </c>
      <c r="L52" s="17">
        <f t="shared" si="5"/>
        <v>4000</v>
      </c>
      <c r="M52" s="44">
        <f t="shared" si="1"/>
        <v>100</v>
      </c>
      <c r="N52" s="3"/>
    </row>
    <row r="53" spans="2:14" ht="89.25" customHeight="1" x14ac:dyDescent="0.55000000000000004">
      <c r="B53" s="10">
        <f t="shared" si="2"/>
        <v>40</v>
      </c>
      <c r="C53" s="28" t="s">
        <v>71</v>
      </c>
      <c r="D53" s="16" t="s">
        <v>26</v>
      </c>
      <c r="E53" s="16" t="s">
        <v>88</v>
      </c>
      <c r="F53" s="16" t="s">
        <v>100</v>
      </c>
      <c r="G53" s="16" t="s">
        <v>103</v>
      </c>
      <c r="H53" s="16" t="s">
        <v>73</v>
      </c>
      <c r="I53" s="17">
        <v>4000</v>
      </c>
      <c r="J53" s="17"/>
      <c r="K53" s="17">
        <f t="shared" si="5"/>
        <v>4000</v>
      </c>
      <c r="L53" s="20">
        <v>4000</v>
      </c>
      <c r="M53" s="44">
        <f t="shared" si="1"/>
        <v>100</v>
      </c>
      <c r="N53" s="3"/>
    </row>
    <row r="54" spans="2:14" ht="117" customHeight="1" x14ac:dyDescent="0.55000000000000004">
      <c r="B54" s="10">
        <f t="shared" si="2"/>
        <v>41</v>
      </c>
      <c r="C54" s="18" t="s">
        <v>105</v>
      </c>
      <c r="D54" s="16" t="s">
        <v>26</v>
      </c>
      <c r="E54" s="16" t="s">
        <v>88</v>
      </c>
      <c r="F54" s="16" t="s">
        <v>100</v>
      </c>
      <c r="G54" s="16"/>
      <c r="H54" s="16"/>
      <c r="I54" s="17">
        <f>I55</f>
        <v>35000</v>
      </c>
      <c r="J54" s="17">
        <f>J55</f>
        <v>0</v>
      </c>
      <c r="K54" s="17">
        <f>I54++J54</f>
        <v>35000</v>
      </c>
      <c r="L54" s="17">
        <f>J54++K54</f>
        <v>35000</v>
      </c>
      <c r="M54" s="44">
        <f t="shared" si="1"/>
        <v>100</v>
      </c>
      <c r="N54" s="3"/>
    </row>
    <row r="55" spans="2:14" ht="89.25" customHeight="1" x14ac:dyDescent="0.55000000000000004">
      <c r="B55" s="10">
        <f t="shared" si="2"/>
        <v>42</v>
      </c>
      <c r="C55" s="28" t="s">
        <v>71</v>
      </c>
      <c r="D55" s="16" t="s">
        <v>26</v>
      </c>
      <c r="E55" s="16" t="s">
        <v>88</v>
      </c>
      <c r="F55" s="16" t="s">
        <v>100</v>
      </c>
      <c r="G55" s="16" t="s">
        <v>106</v>
      </c>
      <c r="H55" s="16"/>
      <c r="I55" s="17">
        <v>35000</v>
      </c>
      <c r="J55" s="17"/>
      <c r="K55" s="17">
        <f>I55++J55</f>
        <v>35000</v>
      </c>
      <c r="L55" s="20">
        <v>35000</v>
      </c>
      <c r="M55" s="44">
        <f t="shared" si="1"/>
        <v>100</v>
      </c>
      <c r="N55" s="3"/>
    </row>
    <row r="56" spans="2:14" ht="56.25" customHeight="1" x14ac:dyDescent="0.55000000000000004">
      <c r="B56" s="10">
        <f t="shared" si="2"/>
        <v>43</v>
      </c>
      <c r="C56" s="29" t="s">
        <v>107</v>
      </c>
      <c r="D56" s="16" t="s">
        <v>26</v>
      </c>
      <c r="E56" s="16" t="s">
        <v>88</v>
      </c>
      <c r="F56" s="16" t="s">
        <v>108</v>
      </c>
      <c r="G56" s="16"/>
      <c r="H56" s="16"/>
      <c r="I56" s="17">
        <f t="shared" ref="I56:J59" si="6">I57</f>
        <v>45945</v>
      </c>
      <c r="J56" s="17">
        <f t="shared" si="6"/>
        <v>0</v>
      </c>
      <c r="K56" s="17">
        <f t="shared" ref="K56:L59" si="7">I56+J56</f>
        <v>45945</v>
      </c>
      <c r="L56" s="17">
        <f t="shared" si="7"/>
        <v>45945</v>
      </c>
      <c r="M56" s="44">
        <f t="shared" si="1"/>
        <v>100</v>
      </c>
      <c r="N56" s="3"/>
    </row>
    <row r="57" spans="2:14" ht="107.25" customHeight="1" x14ac:dyDescent="0.55000000000000004">
      <c r="B57" s="10">
        <f t="shared" si="2"/>
        <v>44</v>
      </c>
      <c r="C57" s="23" t="s">
        <v>89</v>
      </c>
      <c r="D57" s="16" t="s">
        <v>26</v>
      </c>
      <c r="E57" s="16" t="s">
        <v>88</v>
      </c>
      <c r="F57" s="16" t="s">
        <v>108</v>
      </c>
      <c r="G57" s="16" t="s">
        <v>66</v>
      </c>
      <c r="H57" s="16"/>
      <c r="I57" s="17">
        <f t="shared" si="6"/>
        <v>45945</v>
      </c>
      <c r="J57" s="17">
        <f t="shared" si="6"/>
        <v>0</v>
      </c>
      <c r="K57" s="17">
        <f t="shared" si="7"/>
        <v>45945</v>
      </c>
      <c r="L57" s="17">
        <f t="shared" si="7"/>
        <v>45945</v>
      </c>
      <c r="M57" s="44">
        <f t="shared" si="1"/>
        <v>100</v>
      </c>
      <c r="N57" s="3"/>
    </row>
    <row r="58" spans="2:14" ht="108.75" customHeight="1" x14ac:dyDescent="0.55000000000000004">
      <c r="B58" s="10">
        <f t="shared" si="2"/>
        <v>45</v>
      </c>
      <c r="C58" s="23" t="s">
        <v>102</v>
      </c>
      <c r="D58" s="16" t="s">
        <v>26</v>
      </c>
      <c r="E58" s="16" t="s">
        <v>88</v>
      </c>
      <c r="F58" s="16" t="s">
        <v>108</v>
      </c>
      <c r="G58" s="16" t="s">
        <v>109</v>
      </c>
      <c r="H58" s="16" t="s">
        <v>4</v>
      </c>
      <c r="I58" s="17">
        <f t="shared" si="6"/>
        <v>45945</v>
      </c>
      <c r="J58" s="17">
        <f t="shared" si="6"/>
        <v>0</v>
      </c>
      <c r="K58" s="17">
        <f t="shared" si="7"/>
        <v>45945</v>
      </c>
      <c r="L58" s="17">
        <f t="shared" si="7"/>
        <v>45945</v>
      </c>
      <c r="M58" s="44">
        <f t="shared" si="1"/>
        <v>100</v>
      </c>
      <c r="N58" s="3"/>
    </row>
    <row r="59" spans="2:14" ht="65.25" customHeight="1" x14ac:dyDescent="0.55000000000000004">
      <c r="B59" s="10">
        <f t="shared" si="2"/>
        <v>46</v>
      </c>
      <c r="C59" s="27" t="s">
        <v>104</v>
      </c>
      <c r="D59" s="16" t="s">
        <v>26</v>
      </c>
      <c r="E59" s="16" t="s">
        <v>88</v>
      </c>
      <c r="F59" s="16" t="s">
        <v>108</v>
      </c>
      <c r="G59" s="16" t="s">
        <v>109</v>
      </c>
      <c r="H59" s="16" t="s">
        <v>4</v>
      </c>
      <c r="I59" s="17">
        <f t="shared" si="6"/>
        <v>45945</v>
      </c>
      <c r="J59" s="17">
        <f t="shared" si="6"/>
        <v>0</v>
      </c>
      <c r="K59" s="17">
        <f t="shared" si="7"/>
        <v>45945</v>
      </c>
      <c r="L59" s="17">
        <f t="shared" si="7"/>
        <v>45945</v>
      </c>
      <c r="M59" s="44">
        <f t="shared" si="1"/>
        <v>100</v>
      </c>
      <c r="N59" s="3"/>
    </row>
    <row r="60" spans="2:14" ht="129" customHeight="1" x14ac:dyDescent="0.55000000000000004">
      <c r="B60" s="10">
        <f t="shared" si="2"/>
        <v>47</v>
      </c>
      <c r="C60" s="28" t="s">
        <v>71</v>
      </c>
      <c r="D60" s="16" t="s">
        <v>26</v>
      </c>
      <c r="E60" s="16" t="s">
        <v>88</v>
      </c>
      <c r="F60" s="16" t="s">
        <v>108</v>
      </c>
      <c r="G60" s="16" t="s">
        <v>109</v>
      </c>
      <c r="H60" s="16" t="s">
        <v>73</v>
      </c>
      <c r="I60" s="17">
        <v>45945</v>
      </c>
      <c r="J60" s="17"/>
      <c r="K60" s="17">
        <f>I60+J60</f>
        <v>45945</v>
      </c>
      <c r="L60" s="20">
        <v>45945</v>
      </c>
      <c r="M60" s="44">
        <f t="shared" si="1"/>
        <v>100</v>
      </c>
      <c r="N60" s="3"/>
    </row>
    <row r="61" spans="2:14" ht="80.25" customHeight="1" x14ac:dyDescent="0.55000000000000004">
      <c r="B61" s="10">
        <f t="shared" si="2"/>
        <v>48</v>
      </c>
      <c r="C61" s="30" t="s">
        <v>110</v>
      </c>
      <c r="D61" s="12" t="s">
        <v>26</v>
      </c>
      <c r="E61" s="12" t="s">
        <v>64</v>
      </c>
      <c r="F61" s="12" t="s">
        <v>98</v>
      </c>
      <c r="G61" s="12"/>
      <c r="H61" s="12"/>
      <c r="I61" s="13">
        <f>I62+I66</f>
        <v>871217.14</v>
      </c>
      <c r="J61" s="13">
        <f>J66+J62</f>
        <v>8942.86</v>
      </c>
      <c r="K61" s="13">
        <f t="shared" ref="K61:K70" si="8">I61++J61</f>
        <v>880160</v>
      </c>
      <c r="L61" s="13">
        <f>L62+L66</f>
        <v>880160</v>
      </c>
      <c r="M61" s="44">
        <f t="shared" si="1"/>
        <v>100</v>
      </c>
      <c r="N61" s="3"/>
    </row>
    <row r="62" spans="2:14" ht="56.25" customHeight="1" x14ac:dyDescent="0.55000000000000004">
      <c r="B62" s="10">
        <f t="shared" si="2"/>
        <v>49</v>
      </c>
      <c r="C62" s="31" t="s">
        <v>111</v>
      </c>
      <c r="D62" s="16" t="s">
        <v>26</v>
      </c>
      <c r="E62" s="16" t="s">
        <v>64</v>
      </c>
      <c r="F62" s="16" t="s">
        <v>100</v>
      </c>
      <c r="G62" s="16" t="s">
        <v>112</v>
      </c>
      <c r="H62" s="12"/>
      <c r="I62" s="17">
        <f t="shared" ref="I62:J64" si="9">I63</f>
        <v>679360</v>
      </c>
      <c r="J62" s="17">
        <f t="shared" si="9"/>
        <v>0</v>
      </c>
      <c r="K62" s="17">
        <f t="shared" ref="K62:L64" si="10">I62+J62</f>
        <v>679360</v>
      </c>
      <c r="L62" s="17">
        <f t="shared" si="10"/>
        <v>679360</v>
      </c>
      <c r="M62" s="44">
        <f t="shared" si="1"/>
        <v>100</v>
      </c>
      <c r="N62" s="3"/>
    </row>
    <row r="63" spans="2:14" ht="138" customHeight="1" x14ac:dyDescent="0.55000000000000004">
      <c r="B63" s="10">
        <f t="shared" si="2"/>
        <v>50</v>
      </c>
      <c r="C63" s="23" t="s">
        <v>113</v>
      </c>
      <c r="D63" s="16" t="s">
        <v>26</v>
      </c>
      <c r="E63" s="16" t="s">
        <v>64</v>
      </c>
      <c r="F63" s="16" t="s">
        <v>100</v>
      </c>
      <c r="G63" s="16" t="s">
        <v>112</v>
      </c>
      <c r="H63" s="12"/>
      <c r="I63" s="17">
        <f t="shared" si="9"/>
        <v>679360</v>
      </c>
      <c r="J63" s="17">
        <f t="shared" si="9"/>
        <v>0</v>
      </c>
      <c r="K63" s="17">
        <f t="shared" si="10"/>
        <v>679360</v>
      </c>
      <c r="L63" s="17">
        <f t="shared" si="10"/>
        <v>679360</v>
      </c>
      <c r="M63" s="44">
        <f t="shared" si="1"/>
        <v>100</v>
      </c>
      <c r="N63" s="3"/>
    </row>
    <row r="64" spans="2:14" ht="142.5" customHeight="1" x14ac:dyDescent="0.55000000000000004">
      <c r="B64" s="10">
        <f t="shared" si="2"/>
        <v>51</v>
      </c>
      <c r="C64" s="32" t="s">
        <v>114</v>
      </c>
      <c r="D64" s="16" t="s">
        <v>26</v>
      </c>
      <c r="E64" s="16" t="s">
        <v>64</v>
      </c>
      <c r="F64" s="16" t="s">
        <v>100</v>
      </c>
      <c r="G64" s="16" t="s">
        <v>115</v>
      </c>
      <c r="H64" s="16" t="s">
        <v>4</v>
      </c>
      <c r="I64" s="17">
        <f t="shared" si="9"/>
        <v>679360</v>
      </c>
      <c r="J64" s="17">
        <f t="shared" si="9"/>
        <v>0</v>
      </c>
      <c r="K64" s="17">
        <f t="shared" si="10"/>
        <v>679360</v>
      </c>
      <c r="L64" s="17">
        <f t="shared" si="10"/>
        <v>679360</v>
      </c>
      <c r="M64" s="44">
        <f t="shared" si="1"/>
        <v>100</v>
      </c>
      <c r="N64" s="3"/>
    </row>
    <row r="65" spans="2:14" ht="88.5" customHeight="1" x14ac:dyDescent="0.55000000000000004">
      <c r="B65" s="10">
        <f t="shared" si="2"/>
        <v>52</v>
      </c>
      <c r="C65" s="19" t="s">
        <v>71</v>
      </c>
      <c r="D65" s="16" t="s">
        <v>26</v>
      </c>
      <c r="E65" s="16" t="s">
        <v>64</v>
      </c>
      <c r="F65" s="16" t="s">
        <v>100</v>
      </c>
      <c r="G65" s="16" t="s">
        <v>112</v>
      </c>
      <c r="H65" s="16" t="s">
        <v>73</v>
      </c>
      <c r="I65" s="17">
        <v>679360</v>
      </c>
      <c r="J65" s="17"/>
      <c r="K65" s="17">
        <f>I65+J65</f>
        <v>679360</v>
      </c>
      <c r="L65" s="20">
        <v>679360</v>
      </c>
      <c r="M65" s="44">
        <f t="shared" si="1"/>
        <v>100</v>
      </c>
      <c r="N65" s="3"/>
    </row>
    <row r="66" spans="2:14" ht="66.75" customHeight="1" x14ac:dyDescent="0.55000000000000004">
      <c r="B66" s="10">
        <f t="shared" si="2"/>
        <v>53</v>
      </c>
      <c r="C66" s="33" t="s">
        <v>116</v>
      </c>
      <c r="D66" s="16" t="s">
        <v>26</v>
      </c>
      <c r="E66" s="16" t="s">
        <v>64</v>
      </c>
      <c r="F66" s="16" t="s">
        <v>117</v>
      </c>
      <c r="G66" s="12"/>
      <c r="H66" s="12"/>
      <c r="I66" s="17">
        <f>I67</f>
        <v>191857.14</v>
      </c>
      <c r="J66" s="17">
        <f>J67</f>
        <v>8942.86</v>
      </c>
      <c r="K66" s="17">
        <f t="shared" si="8"/>
        <v>200800</v>
      </c>
      <c r="L66" s="34">
        <f>L67</f>
        <v>200800</v>
      </c>
      <c r="M66" s="44">
        <f t="shared" si="1"/>
        <v>100</v>
      </c>
      <c r="N66" s="3"/>
    </row>
    <row r="67" spans="2:14" ht="83.25" customHeight="1" x14ac:dyDescent="0.55000000000000004">
      <c r="B67" s="10">
        <f t="shared" si="2"/>
        <v>54</v>
      </c>
      <c r="C67" s="23" t="s">
        <v>65</v>
      </c>
      <c r="D67" s="16" t="s">
        <v>26</v>
      </c>
      <c r="E67" s="16" t="s">
        <v>64</v>
      </c>
      <c r="F67" s="16" t="s">
        <v>117</v>
      </c>
      <c r="G67" s="16" t="s">
        <v>101</v>
      </c>
      <c r="H67" s="16"/>
      <c r="I67" s="17">
        <f>I68+I72</f>
        <v>191857.14</v>
      </c>
      <c r="J67" s="17">
        <f>J68+J72</f>
        <v>8942.86</v>
      </c>
      <c r="K67" s="17">
        <f t="shared" si="8"/>
        <v>200800</v>
      </c>
      <c r="L67" s="17">
        <f>L68+L72</f>
        <v>200800</v>
      </c>
      <c r="M67" s="44">
        <f t="shared" si="1"/>
        <v>100</v>
      </c>
      <c r="N67" s="3"/>
    </row>
    <row r="68" spans="2:14" ht="124.5" customHeight="1" x14ac:dyDescent="0.55000000000000004">
      <c r="B68" s="10">
        <f t="shared" si="2"/>
        <v>55</v>
      </c>
      <c r="C68" s="19" t="s">
        <v>90</v>
      </c>
      <c r="D68" s="16" t="s">
        <v>26</v>
      </c>
      <c r="E68" s="16" t="s">
        <v>64</v>
      </c>
      <c r="F68" s="16" t="s">
        <v>117</v>
      </c>
      <c r="G68" s="16" t="s">
        <v>118</v>
      </c>
      <c r="H68" s="16"/>
      <c r="I68" s="17">
        <f>I69</f>
        <v>149000</v>
      </c>
      <c r="J68" s="17">
        <f>J69</f>
        <v>8942.86</v>
      </c>
      <c r="K68" s="17">
        <f t="shared" si="8"/>
        <v>157942.85999999999</v>
      </c>
      <c r="L68" s="17">
        <f>L69</f>
        <v>157942.85999999999</v>
      </c>
      <c r="M68" s="44">
        <f t="shared" si="1"/>
        <v>100</v>
      </c>
      <c r="N68" s="3"/>
    </row>
    <row r="69" spans="2:14" ht="189.75" customHeight="1" x14ac:dyDescent="0.55000000000000004">
      <c r="B69" s="10">
        <f t="shared" si="2"/>
        <v>56</v>
      </c>
      <c r="C69" s="35" t="s">
        <v>119</v>
      </c>
      <c r="D69" s="16" t="s">
        <v>26</v>
      </c>
      <c r="E69" s="16" t="s">
        <v>64</v>
      </c>
      <c r="F69" s="16" t="s">
        <v>117</v>
      </c>
      <c r="G69" s="16" t="s">
        <v>118</v>
      </c>
      <c r="H69" s="16" t="s">
        <v>4</v>
      </c>
      <c r="I69" s="17">
        <f>I70+I71</f>
        <v>149000</v>
      </c>
      <c r="J69" s="17">
        <f>J70</f>
        <v>8942.86</v>
      </c>
      <c r="K69" s="17">
        <f t="shared" si="8"/>
        <v>157942.85999999999</v>
      </c>
      <c r="L69" s="17">
        <f>L70+L71</f>
        <v>157942.85999999999</v>
      </c>
      <c r="M69" s="44">
        <f t="shared" si="1"/>
        <v>100</v>
      </c>
      <c r="N69" s="3"/>
    </row>
    <row r="70" spans="2:14" ht="93" customHeight="1" x14ac:dyDescent="0.55000000000000004">
      <c r="B70" s="10">
        <f t="shared" si="2"/>
        <v>57</v>
      </c>
      <c r="C70" s="19" t="s">
        <v>71</v>
      </c>
      <c r="D70" s="16" t="s">
        <v>26</v>
      </c>
      <c r="E70" s="16" t="s">
        <v>64</v>
      </c>
      <c r="F70" s="16" t="s">
        <v>117</v>
      </c>
      <c r="G70" s="16" t="s">
        <v>118</v>
      </c>
      <c r="H70" s="16" t="s">
        <v>73</v>
      </c>
      <c r="I70" s="17">
        <v>148000</v>
      </c>
      <c r="J70" s="17">
        <v>8942.86</v>
      </c>
      <c r="K70" s="17">
        <f t="shared" si="8"/>
        <v>156942.85999999999</v>
      </c>
      <c r="L70" s="20">
        <v>156942.85999999999</v>
      </c>
      <c r="M70" s="44">
        <f t="shared" si="1"/>
        <v>100</v>
      </c>
      <c r="N70" s="3"/>
    </row>
    <row r="71" spans="2:14" ht="93.75" customHeight="1" x14ac:dyDescent="0.55000000000000004">
      <c r="B71" s="10">
        <f t="shared" si="2"/>
        <v>58</v>
      </c>
      <c r="C71" s="19" t="s">
        <v>120</v>
      </c>
      <c r="D71" s="16" t="s">
        <v>26</v>
      </c>
      <c r="E71" s="16" t="s">
        <v>64</v>
      </c>
      <c r="F71" s="16" t="s">
        <v>117</v>
      </c>
      <c r="G71" s="16" t="s">
        <v>118</v>
      </c>
      <c r="H71" s="16" t="s">
        <v>121</v>
      </c>
      <c r="I71" s="17">
        <v>1000</v>
      </c>
      <c r="J71" s="17"/>
      <c r="K71" s="17">
        <f>I71+J71</f>
        <v>1000</v>
      </c>
      <c r="L71" s="20">
        <v>1000</v>
      </c>
      <c r="M71" s="44">
        <f t="shared" si="1"/>
        <v>100</v>
      </c>
      <c r="N71" s="3"/>
    </row>
    <row r="72" spans="2:14" ht="170.25" customHeight="1" x14ac:dyDescent="0.55000000000000004">
      <c r="B72" s="10">
        <f t="shared" si="2"/>
        <v>59</v>
      </c>
      <c r="C72" s="35" t="s">
        <v>119</v>
      </c>
      <c r="D72" s="16" t="s">
        <v>26</v>
      </c>
      <c r="E72" s="16" t="s">
        <v>64</v>
      </c>
      <c r="F72" s="16" t="s">
        <v>117</v>
      </c>
      <c r="G72" s="16" t="s">
        <v>122</v>
      </c>
      <c r="H72" s="16"/>
      <c r="I72" s="17">
        <f>I73</f>
        <v>42857.14</v>
      </c>
      <c r="J72" s="17">
        <f>J73</f>
        <v>0</v>
      </c>
      <c r="K72" s="17">
        <f>I72+J72</f>
        <v>42857.14</v>
      </c>
      <c r="L72" s="20">
        <f>L73</f>
        <v>42857.14</v>
      </c>
      <c r="M72" s="44">
        <f t="shared" si="1"/>
        <v>100</v>
      </c>
      <c r="N72" s="3"/>
    </row>
    <row r="73" spans="2:14" ht="83.25" customHeight="1" x14ac:dyDescent="0.55000000000000004">
      <c r="B73" s="10">
        <f t="shared" si="2"/>
        <v>60</v>
      </c>
      <c r="C73" s="19" t="s">
        <v>71</v>
      </c>
      <c r="D73" s="16" t="s">
        <v>26</v>
      </c>
      <c r="E73" s="16" t="s">
        <v>64</v>
      </c>
      <c r="F73" s="16" t="s">
        <v>117</v>
      </c>
      <c r="G73" s="16" t="s">
        <v>122</v>
      </c>
      <c r="H73" s="16" t="s">
        <v>73</v>
      </c>
      <c r="I73" s="17">
        <v>42857.14</v>
      </c>
      <c r="J73" s="17"/>
      <c r="K73" s="17">
        <f>I73+J73</f>
        <v>42857.14</v>
      </c>
      <c r="L73" s="20">
        <v>42857.14</v>
      </c>
      <c r="M73" s="44">
        <f t="shared" si="1"/>
        <v>100</v>
      </c>
      <c r="N73" s="3"/>
    </row>
    <row r="74" spans="2:14" ht="59.25" customHeight="1" x14ac:dyDescent="0.55000000000000004">
      <c r="B74" s="10">
        <f t="shared" si="2"/>
        <v>61</v>
      </c>
      <c r="C74" s="11" t="s">
        <v>123</v>
      </c>
      <c r="D74" s="12" t="s">
        <v>26</v>
      </c>
      <c r="E74" s="12" t="s">
        <v>124</v>
      </c>
      <c r="F74" s="12" t="s">
        <v>98</v>
      </c>
      <c r="G74" s="36"/>
      <c r="H74" s="16"/>
      <c r="I74" s="13">
        <f t="shared" ref="I74:J78" si="11">I75</f>
        <v>114830.51</v>
      </c>
      <c r="J74" s="13">
        <f t="shared" si="11"/>
        <v>-66905.19</v>
      </c>
      <c r="K74" s="13">
        <f t="shared" ref="K74:K85" si="12">I74+J74</f>
        <v>47925.319999999992</v>
      </c>
      <c r="L74" s="20">
        <f>L75</f>
        <v>47925.32</v>
      </c>
      <c r="M74" s="44">
        <f t="shared" si="1"/>
        <v>100.00000000000003</v>
      </c>
      <c r="N74" s="3"/>
    </row>
    <row r="75" spans="2:14" ht="72.75" customHeight="1" x14ac:dyDescent="0.55000000000000004">
      <c r="B75" s="10">
        <f t="shared" si="2"/>
        <v>62</v>
      </c>
      <c r="C75" s="15" t="s">
        <v>125</v>
      </c>
      <c r="D75" s="16" t="s">
        <v>26</v>
      </c>
      <c r="E75" s="16" t="s">
        <v>124</v>
      </c>
      <c r="F75" s="16" t="s">
        <v>88</v>
      </c>
      <c r="G75" s="16"/>
      <c r="H75" s="16"/>
      <c r="I75" s="17">
        <f t="shared" si="11"/>
        <v>114830.51</v>
      </c>
      <c r="J75" s="17">
        <f t="shared" si="11"/>
        <v>-66905.19</v>
      </c>
      <c r="K75" s="17">
        <f t="shared" si="12"/>
        <v>47925.319999999992</v>
      </c>
      <c r="L75" s="20">
        <f>L76</f>
        <v>47925.32</v>
      </c>
      <c r="M75" s="44">
        <f t="shared" si="1"/>
        <v>100.00000000000003</v>
      </c>
      <c r="N75" s="3"/>
    </row>
    <row r="76" spans="2:14" ht="69" customHeight="1" x14ac:dyDescent="0.55000000000000004">
      <c r="B76" s="10">
        <f t="shared" si="2"/>
        <v>63</v>
      </c>
      <c r="C76" s="23" t="s">
        <v>65</v>
      </c>
      <c r="D76" s="16" t="s">
        <v>26</v>
      </c>
      <c r="E76" s="16" t="s">
        <v>124</v>
      </c>
      <c r="F76" s="16" t="s">
        <v>88</v>
      </c>
      <c r="G76" s="16" t="s">
        <v>66</v>
      </c>
      <c r="H76" s="16"/>
      <c r="I76" s="17">
        <f t="shared" si="11"/>
        <v>114830.51</v>
      </c>
      <c r="J76" s="17">
        <f t="shared" si="11"/>
        <v>-66905.19</v>
      </c>
      <c r="K76" s="17">
        <f t="shared" si="12"/>
        <v>47925.319999999992</v>
      </c>
      <c r="L76" s="20">
        <f>L77</f>
        <v>47925.32</v>
      </c>
      <c r="M76" s="44">
        <f t="shared" si="1"/>
        <v>100.00000000000003</v>
      </c>
      <c r="N76" s="3"/>
    </row>
    <row r="77" spans="2:14" ht="120.75" customHeight="1" x14ac:dyDescent="0.55000000000000004">
      <c r="B77" s="10">
        <f t="shared" si="2"/>
        <v>64</v>
      </c>
      <c r="C77" s="23" t="s">
        <v>126</v>
      </c>
      <c r="D77" s="16" t="s">
        <v>26</v>
      </c>
      <c r="E77" s="16" t="s">
        <v>124</v>
      </c>
      <c r="F77" s="16" t="s">
        <v>88</v>
      </c>
      <c r="G77" s="16" t="s">
        <v>127</v>
      </c>
      <c r="H77" s="16" t="s">
        <v>4</v>
      </c>
      <c r="I77" s="17">
        <f t="shared" si="11"/>
        <v>114830.51</v>
      </c>
      <c r="J77" s="17">
        <f>J78</f>
        <v>-66905.19</v>
      </c>
      <c r="K77" s="17">
        <f t="shared" si="12"/>
        <v>47925.319999999992</v>
      </c>
      <c r="L77" s="20">
        <f>L78</f>
        <v>47925.32</v>
      </c>
      <c r="M77" s="44">
        <f t="shared" si="1"/>
        <v>100.00000000000003</v>
      </c>
      <c r="N77" s="3"/>
    </row>
    <row r="78" spans="2:14" ht="135.75" customHeight="1" x14ac:dyDescent="0.55000000000000004">
      <c r="B78" s="10">
        <f t="shared" si="2"/>
        <v>65</v>
      </c>
      <c r="C78" s="15" t="s">
        <v>128</v>
      </c>
      <c r="D78" s="16" t="s">
        <v>26</v>
      </c>
      <c r="E78" s="16" t="s">
        <v>124</v>
      </c>
      <c r="F78" s="16" t="s">
        <v>88</v>
      </c>
      <c r="G78" s="16" t="s">
        <v>129</v>
      </c>
      <c r="H78" s="16" t="s">
        <v>4</v>
      </c>
      <c r="I78" s="17">
        <f t="shared" si="11"/>
        <v>114830.51</v>
      </c>
      <c r="J78" s="17">
        <f t="shared" si="11"/>
        <v>-66905.19</v>
      </c>
      <c r="K78" s="17">
        <f t="shared" si="12"/>
        <v>47925.319999999992</v>
      </c>
      <c r="L78" s="20">
        <f>L79</f>
        <v>47925.32</v>
      </c>
      <c r="M78" s="44">
        <f t="shared" si="1"/>
        <v>100.00000000000003</v>
      </c>
      <c r="N78" s="3"/>
    </row>
    <row r="79" spans="2:14" ht="102" customHeight="1" x14ac:dyDescent="0.55000000000000004">
      <c r="B79" s="10">
        <f t="shared" si="2"/>
        <v>66</v>
      </c>
      <c r="C79" s="28" t="s">
        <v>71</v>
      </c>
      <c r="D79" s="16" t="s">
        <v>26</v>
      </c>
      <c r="E79" s="16" t="s">
        <v>124</v>
      </c>
      <c r="F79" s="16" t="s">
        <v>88</v>
      </c>
      <c r="G79" s="16" t="s">
        <v>129</v>
      </c>
      <c r="H79" s="16" t="s">
        <v>73</v>
      </c>
      <c r="I79" s="17">
        <v>114830.51</v>
      </c>
      <c r="J79" s="17">
        <v>-66905.19</v>
      </c>
      <c r="K79" s="17">
        <f t="shared" si="12"/>
        <v>47925.319999999992</v>
      </c>
      <c r="L79" s="20">
        <v>47925.32</v>
      </c>
      <c r="M79" s="44">
        <f t="shared" si="1"/>
        <v>100.00000000000003</v>
      </c>
      <c r="N79" s="3"/>
    </row>
    <row r="80" spans="2:14" ht="90" customHeight="1" x14ac:dyDescent="0.55000000000000004">
      <c r="B80" s="10">
        <f t="shared" si="2"/>
        <v>67</v>
      </c>
      <c r="C80" s="22" t="s">
        <v>130</v>
      </c>
      <c r="D80" s="12" t="s">
        <v>26</v>
      </c>
      <c r="E80" s="37" t="s">
        <v>131</v>
      </c>
      <c r="F80" s="37" t="s">
        <v>98</v>
      </c>
      <c r="G80" s="37"/>
      <c r="H80" s="37"/>
      <c r="I80" s="17">
        <f t="shared" ref="I80:J84" si="13">I81</f>
        <v>311000</v>
      </c>
      <c r="J80" s="17">
        <f t="shared" si="13"/>
        <v>0</v>
      </c>
      <c r="K80" s="17">
        <f t="shared" si="12"/>
        <v>311000</v>
      </c>
      <c r="L80" s="20">
        <f>L81</f>
        <v>311000</v>
      </c>
      <c r="M80" s="44">
        <f t="shared" ref="M80:M115" si="14">L80/K80*100</f>
        <v>100</v>
      </c>
      <c r="N80" s="3"/>
    </row>
    <row r="81" spans="2:14" ht="47.25" customHeight="1" x14ac:dyDescent="0.55000000000000004">
      <c r="B81" s="10">
        <f t="shared" si="2"/>
        <v>68</v>
      </c>
      <c r="C81" s="19" t="s">
        <v>132</v>
      </c>
      <c r="D81" s="16" t="s">
        <v>26</v>
      </c>
      <c r="E81" s="36" t="s">
        <v>131</v>
      </c>
      <c r="F81" s="36" t="s">
        <v>131</v>
      </c>
      <c r="G81" s="36"/>
      <c r="H81" s="36"/>
      <c r="I81" s="17">
        <f t="shared" si="13"/>
        <v>311000</v>
      </c>
      <c r="J81" s="17">
        <f t="shared" si="13"/>
        <v>0</v>
      </c>
      <c r="K81" s="17">
        <f t="shared" si="12"/>
        <v>311000</v>
      </c>
      <c r="L81" s="20">
        <f>L82</f>
        <v>311000</v>
      </c>
      <c r="M81" s="44">
        <f t="shared" si="14"/>
        <v>100</v>
      </c>
      <c r="N81" s="3"/>
    </row>
    <row r="82" spans="2:14" ht="105" customHeight="1" x14ac:dyDescent="0.55000000000000004">
      <c r="B82" s="10">
        <f t="shared" si="2"/>
        <v>69</v>
      </c>
      <c r="C82" s="23" t="s">
        <v>113</v>
      </c>
      <c r="D82" s="16" t="s">
        <v>26</v>
      </c>
      <c r="E82" s="16" t="s">
        <v>131</v>
      </c>
      <c r="F82" s="16" t="s">
        <v>131</v>
      </c>
      <c r="G82" s="16" t="s">
        <v>66</v>
      </c>
      <c r="H82" s="36"/>
      <c r="I82" s="17">
        <f t="shared" si="13"/>
        <v>311000</v>
      </c>
      <c r="J82" s="17">
        <f t="shared" si="13"/>
        <v>0</v>
      </c>
      <c r="K82" s="17">
        <f t="shared" si="12"/>
        <v>311000</v>
      </c>
      <c r="L82" s="20">
        <f>L83</f>
        <v>311000</v>
      </c>
      <c r="M82" s="44">
        <f t="shared" si="14"/>
        <v>100</v>
      </c>
      <c r="N82" s="3"/>
    </row>
    <row r="83" spans="2:14" ht="123.75" customHeight="1" x14ac:dyDescent="0.55000000000000004">
      <c r="B83" s="10">
        <f t="shared" ref="B83:B115" si="15">B82+1</f>
        <v>70</v>
      </c>
      <c r="C83" s="23" t="s">
        <v>133</v>
      </c>
      <c r="D83" s="16" t="s">
        <v>26</v>
      </c>
      <c r="E83" s="36" t="s">
        <v>131</v>
      </c>
      <c r="F83" s="36" t="s">
        <v>131</v>
      </c>
      <c r="G83" s="16" t="s">
        <v>134</v>
      </c>
      <c r="H83" s="36" t="s">
        <v>4</v>
      </c>
      <c r="I83" s="17">
        <f t="shared" si="13"/>
        <v>311000</v>
      </c>
      <c r="J83" s="17">
        <f t="shared" si="13"/>
        <v>0</v>
      </c>
      <c r="K83" s="17">
        <f t="shared" si="12"/>
        <v>311000</v>
      </c>
      <c r="L83" s="20">
        <f>L84</f>
        <v>311000</v>
      </c>
      <c r="M83" s="44">
        <f t="shared" si="14"/>
        <v>100</v>
      </c>
      <c r="N83" s="3"/>
    </row>
    <row r="84" spans="2:14" ht="138.75" customHeight="1" x14ac:dyDescent="0.55000000000000004">
      <c r="B84" s="10">
        <f t="shared" si="15"/>
        <v>71</v>
      </c>
      <c r="C84" s="19" t="s">
        <v>135</v>
      </c>
      <c r="D84" s="16" t="s">
        <v>26</v>
      </c>
      <c r="E84" s="36" t="s">
        <v>131</v>
      </c>
      <c r="F84" s="36" t="s">
        <v>131</v>
      </c>
      <c r="G84" s="16" t="s">
        <v>136</v>
      </c>
      <c r="H84" s="36" t="s">
        <v>4</v>
      </c>
      <c r="I84" s="17">
        <f t="shared" si="13"/>
        <v>311000</v>
      </c>
      <c r="J84" s="17">
        <f t="shared" si="13"/>
        <v>0</v>
      </c>
      <c r="K84" s="17">
        <f t="shared" si="12"/>
        <v>311000</v>
      </c>
      <c r="L84" s="20">
        <f>L85</f>
        <v>311000</v>
      </c>
      <c r="M84" s="44">
        <f t="shared" si="14"/>
        <v>100</v>
      </c>
      <c r="N84" s="3"/>
    </row>
    <row r="85" spans="2:14" ht="83.25" customHeight="1" x14ac:dyDescent="0.55000000000000004">
      <c r="B85" s="10">
        <f t="shared" si="15"/>
        <v>72</v>
      </c>
      <c r="C85" s="28" t="s">
        <v>71</v>
      </c>
      <c r="D85" s="16" t="s">
        <v>26</v>
      </c>
      <c r="E85" s="36" t="s">
        <v>131</v>
      </c>
      <c r="F85" s="36" t="s">
        <v>131</v>
      </c>
      <c r="G85" s="16" t="s">
        <v>136</v>
      </c>
      <c r="H85" s="36" t="s">
        <v>73</v>
      </c>
      <c r="I85" s="17">
        <v>311000</v>
      </c>
      <c r="J85" s="17"/>
      <c r="K85" s="17">
        <f t="shared" si="12"/>
        <v>311000</v>
      </c>
      <c r="L85" s="20">
        <v>311000</v>
      </c>
      <c r="M85" s="44">
        <f t="shared" si="14"/>
        <v>100</v>
      </c>
      <c r="N85" s="3"/>
    </row>
    <row r="86" spans="2:14" ht="111.75" customHeight="1" x14ac:dyDescent="0.55000000000000004">
      <c r="B86" s="10">
        <f t="shared" si="15"/>
        <v>73</v>
      </c>
      <c r="C86" s="11" t="s">
        <v>137</v>
      </c>
      <c r="D86" s="12" t="s">
        <v>26</v>
      </c>
      <c r="E86" s="12" t="s">
        <v>138</v>
      </c>
      <c r="F86" s="12" t="s">
        <v>98</v>
      </c>
      <c r="G86" s="12"/>
      <c r="H86" s="12"/>
      <c r="I86" s="13">
        <f t="shared" ref="I86:L89" si="16">I87</f>
        <v>748180</v>
      </c>
      <c r="J86" s="13">
        <f t="shared" si="16"/>
        <v>155970.49</v>
      </c>
      <c r="K86" s="13">
        <f t="shared" si="16"/>
        <v>904150.49</v>
      </c>
      <c r="L86" s="13">
        <f t="shared" si="16"/>
        <v>742536.63</v>
      </c>
      <c r="M86" s="44">
        <f t="shared" si="14"/>
        <v>82.125336236891272</v>
      </c>
      <c r="N86" s="3"/>
    </row>
    <row r="87" spans="2:14" ht="95.25" customHeight="1" x14ac:dyDescent="0.55000000000000004">
      <c r="B87" s="10">
        <f t="shared" si="15"/>
        <v>74</v>
      </c>
      <c r="C87" s="15" t="s">
        <v>139</v>
      </c>
      <c r="D87" s="16" t="s">
        <v>26</v>
      </c>
      <c r="E87" s="16" t="s">
        <v>138</v>
      </c>
      <c r="F87" s="16" t="s">
        <v>51</v>
      </c>
      <c r="G87" s="16"/>
      <c r="H87" s="16"/>
      <c r="I87" s="17">
        <f t="shared" si="16"/>
        <v>748180</v>
      </c>
      <c r="J87" s="17">
        <f>J88</f>
        <v>155970.49</v>
      </c>
      <c r="K87" s="17">
        <f t="shared" si="16"/>
        <v>904150.49</v>
      </c>
      <c r="L87" s="17">
        <f t="shared" si="16"/>
        <v>742536.63</v>
      </c>
      <c r="M87" s="44">
        <f t="shared" si="14"/>
        <v>82.125336236891272</v>
      </c>
      <c r="N87" s="3"/>
    </row>
    <row r="88" spans="2:14" ht="95.25" customHeight="1" x14ac:dyDescent="0.55000000000000004">
      <c r="B88" s="10">
        <f t="shared" si="15"/>
        <v>75</v>
      </c>
      <c r="C88" s="23" t="s">
        <v>65</v>
      </c>
      <c r="D88" s="16" t="s">
        <v>26</v>
      </c>
      <c r="E88" s="16" t="s">
        <v>138</v>
      </c>
      <c r="F88" s="16" t="s">
        <v>51</v>
      </c>
      <c r="G88" s="16" t="s">
        <v>66</v>
      </c>
      <c r="H88" s="16"/>
      <c r="I88" s="17">
        <f t="shared" si="16"/>
        <v>748180</v>
      </c>
      <c r="J88" s="17">
        <f>J89</f>
        <v>155970.49</v>
      </c>
      <c r="K88" s="17">
        <f t="shared" si="16"/>
        <v>904150.49</v>
      </c>
      <c r="L88" s="17">
        <f t="shared" si="16"/>
        <v>742536.63</v>
      </c>
      <c r="M88" s="44">
        <f t="shared" si="14"/>
        <v>82.125336236891272</v>
      </c>
      <c r="N88" s="3"/>
    </row>
    <row r="89" spans="2:14" ht="87.75" customHeight="1" x14ac:dyDescent="0.55000000000000004">
      <c r="B89" s="10">
        <f t="shared" si="15"/>
        <v>76</v>
      </c>
      <c r="C89" s="23" t="s">
        <v>140</v>
      </c>
      <c r="D89" s="16" t="s">
        <v>26</v>
      </c>
      <c r="E89" s="16" t="s">
        <v>138</v>
      </c>
      <c r="F89" s="16" t="s">
        <v>51</v>
      </c>
      <c r="G89" s="16" t="s">
        <v>134</v>
      </c>
      <c r="H89" s="16"/>
      <c r="I89" s="17">
        <f t="shared" si="16"/>
        <v>748180</v>
      </c>
      <c r="J89" s="17">
        <f>J90</f>
        <v>155970.49</v>
      </c>
      <c r="K89" s="17">
        <f t="shared" si="16"/>
        <v>904150.49</v>
      </c>
      <c r="L89" s="34">
        <f>L90</f>
        <v>742536.63</v>
      </c>
      <c r="M89" s="44">
        <f t="shared" si="14"/>
        <v>82.125336236891272</v>
      </c>
      <c r="N89" s="3"/>
    </row>
    <row r="90" spans="2:14" ht="168.75" customHeight="1" x14ac:dyDescent="0.55000000000000004">
      <c r="B90" s="10">
        <f t="shared" si="15"/>
        <v>77</v>
      </c>
      <c r="C90" s="15" t="s">
        <v>141</v>
      </c>
      <c r="D90" s="16" t="s">
        <v>26</v>
      </c>
      <c r="E90" s="16" t="s">
        <v>138</v>
      </c>
      <c r="F90" s="16" t="s">
        <v>51</v>
      </c>
      <c r="G90" s="16" t="s">
        <v>142</v>
      </c>
      <c r="H90" s="16" t="s">
        <v>4</v>
      </c>
      <c r="I90" s="17">
        <f>I91+I92+I93+I94+I95+I96</f>
        <v>748180</v>
      </c>
      <c r="J90" s="17">
        <f>J91+J92+J93+J94+J95+J96+J97</f>
        <v>155970.49</v>
      </c>
      <c r="K90" s="17">
        <f t="shared" ref="K90:K96" si="17">I90+J90</f>
        <v>904150.49</v>
      </c>
      <c r="L90" s="17">
        <f>L91+L92+L93+L94+L95+L96</f>
        <v>742536.63</v>
      </c>
      <c r="M90" s="44">
        <f t="shared" si="14"/>
        <v>82.125336236891272</v>
      </c>
      <c r="N90" s="3"/>
    </row>
    <row r="91" spans="2:14" ht="126" customHeight="1" x14ac:dyDescent="0.55000000000000004">
      <c r="B91" s="10">
        <f t="shared" si="15"/>
        <v>78</v>
      </c>
      <c r="C91" s="15" t="s">
        <v>143</v>
      </c>
      <c r="D91" s="16" t="s">
        <v>26</v>
      </c>
      <c r="E91" s="16" t="s">
        <v>138</v>
      </c>
      <c r="F91" s="16" t="s">
        <v>51</v>
      </c>
      <c r="G91" s="16" t="s">
        <v>142</v>
      </c>
      <c r="H91" s="16" t="s">
        <v>144</v>
      </c>
      <c r="I91" s="17">
        <v>35000</v>
      </c>
      <c r="J91" s="17"/>
      <c r="K91" s="17">
        <f>I91+J91</f>
        <v>35000</v>
      </c>
      <c r="L91" s="20">
        <v>35000</v>
      </c>
      <c r="M91" s="44">
        <f t="shared" si="14"/>
        <v>100</v>
      </c>
      <c r="N91" s="3"/>
    </row>
    <row r="92" spans="2:14" ht="122.25" customHeight="1" x14ac:dyDescent="0.55000000000000004">
      <c r="B92" s="10">
        <f t="shared" si="15"/>
        <v>79</v>
      </c>
      <c r="C92" s="19" t="s">
        <v>145</v>
      </c>
      <c r="D92" s="16" t="s">
        <v>26</v>
      </c>
      <c r="E92" s="16" t="s">
        <v>138</v>
      </c>
      <c r="F92" s="16" t="s">
        <v>51</v>
      </c>
      <c r="G92" s="16" t="s">
        <v>142</v>
      </c>
      <c r="H92" s="16" t="s">
        <v>73</v>
      </c>
      <c r="I92" s="17">
        <v>645180</v>
      </c>
      <c r="J92" s="17">
        <v>12895</v>
      </c>
      <c r="K92" s="17">
        <f t="shared" si="17"/>
        <v>658075</v>
      </c>
      <c r="L92" s="20">
        <v>646461.14</v>
      </c>
      <c r="M92" s="44">
        <f t="shared" si="14"/>
        <v>98.235176841545425</v>
      </c>
      <c r="N92" s="3"/>
    </row>
    <row r="93" spans="2:14" ht="79.5" customHeight="1" x14ac:dyDescent="0.55000000000000004">
      <c r="B93" s="10">
        <f t="shared" si="15"/>
        <v>80</v>
      </c>
      <c r="C93" s="19" t="s">
        <v>120</v>
      </c>
      <c r="D93" s="16" t="s">
        <v>26</v>
      </c>
      <c r="E93" s="16" t="s">
        <v>138</v>
      </c>
      <c r="F93" s="16" t="s">
        <v>51</v>
      </c>
      <c r="G93" s="16" t="s">
        <v>142</v>
      </c>
      <c r="H93" s="16" t="s">
        <v>121</v>
      </c>
      <c r="I93" s="17">
        <v>10000</v>
      </c>
      <c r="J93" s="17"/>
      <c r="K93" s="17">
        <f t="shared" si="17"/>
        <v>10000</v>
      </c>
      <c r="L93" s="20">
        <v>10000</v>
      </c>
      <c r="M93" s="44">
        <f t="shared" si="14"/>
        <v>100</v>
      </c>
      <c r="N93" s="3"/>
    </row>
    <row r="94" spans="2:14" ht="99" customHeight="1" x14ac:dyDescent="0.55000000000000004">
      <c r="B94" s="10">
        <f t="shared" si="15"/>
        <v>81</v>
      </c>
      <c r="C94" s="19" t="s">
        <v>146</v>
      </c>
      <c r="D94" s="16" t="s">
        <v>26</v>
      </c>
      <c r="E94" s="16" t="s">
        <v>138</v>
      </c>
      <c r="F94" s="16" t="s">
        <v>51</v>
      </c>
      <c r="G94" s="16" t="s">
        <v>142</v>
      </c>
      <c r="H94" s="16" t="s">
        <v>147</v>
      </c>
      <c r="I94" s="17">
        <v>23000</v>
      </c>
      <c r="J94" s="17"/>
      <c r="K94" s="17">
        <f t="shared" si="17"/>
        <v>23000</v>
      </c>
      <c r="L94" s="20">
        <v>23000</v>
      </c>
      <c r="M94" s="44">
        <f t="shared" si="14"/>
        <v>100</v>
      </c>
      <c r="N94" s="3"/>
    </row>
    <row r="95" spans="2:14" ht="81" customHeight="1" x14ac:dyDescent="0.55000000000000004">
      <c r="B95" s="10">
        <f t="shared" si="15"/>
        <v>82</v>
      </c>
      <c r="C95" s="19" t="s">
        <v>148</v>
      </c>
      <c r="D95" s="16" t="s">
        <v>26</v>
      </c>
      <c r="E95" s="16" t="s">
        <v>138</v>
      </c>
      <c r="F95" s="16" t="s">
        <v>51</v>
      </c>
      <c r="G95" s="16" t="s">
        <v>142</v>
      </c>
      <c r="H95" s="16" t="s">
        <v>149</v>
      </c>
      <c r="I95" s="17">
        <v>10000</v>
      </c>
      <c r="J95" s="17">
        <v>-5600</v>
      </c>
      <c r="K95" s="17">
        <f t="shared" si="17"/>
        <v>4400</v>
      </c>
      <c r="L95" s="20">
        <v>4400</v>
      </c>
      <c r="M95" s="44">
        <f t="shared" si="14"/>
        <v>100</v>
      </c>
      <c r="N95" s="3"/>
    </row>
    <row r="96" spans="2:14" ht="72.75" customHeight="1" x14ac:dyDescent="0.55000000000000004">
      <c r="B96" s="10">
        <f t="shared" si="15"/>
        <v>83</v>
      </c>
      <c r="C96" s="19" t="s">
        <v>74</v>
      </c>
      <c r="D96" s="16" t="s">
        <v>26</v>
      </c>
      <c r="E96" s="16" t="s">
        <v>138</v>
      </c>
      <c r="F96" s="16" t="s">
        <v>51</v>
      </c>
      <c r="G96" s="16" t="s">
        <v>142</v>
      </c>
      <c r="H96" s="16" t="s">
        <v>75</v>
      </c>
      <c r="I96" s="17">
        <v>25000</v>
      </c>
      <c r="J96" s="17">
        <v>-1324.51</v>
      </c>
      <c r="K96" s="17">
        <f t="shared" si="17"/>
        <v>23675.49</v>
      </c>
      <c r="L96" s="20">
        <v>23675.49</v>
      </c>
      <c r="M96" s="44">
        <f t="shared" si="14"/>
        <v>100</v>
      </c>
      <c r="N96" s="3"/>
    </row>
    <row r="97" spans="2:14" ht="113.25" customHeight="1" x14ac:dyDescent="0.55000000000000004">
      <c r="B97" s="10">
        <f t="shared" si="15"/>
        <v>84</v>
      </c>
      <c r="C97" s="19" t="s">
        <v>145</v>
      </c>
      <c r="D97" s="16" t="s">
        <v>26</v>
      </c>
      <c r="E97" s="16" t="s">
        <v>138</v>
      </c>
      <c r="F97" s="16" t="s">
        <v>51</v>
      </c>
      <c r="G97" s="16" t="s">
        <v>150</v>
      </c>
      <c r="H97" s="16" t="s">
        <v>73</v>
      </c>
      <c r="I97" s="17"/>
      <c r="J97" s="17">
        <v>150000</v>
      </c>
      <c r="K97" s="17">
        <f>I97++J97</f>
        <v>150000</v>
      </c>
      <c r="L97" s="20"/>
      <c r="M97" s="44">
        <f t="shared" si="14"/>
        <v>0</v>
      </c>
      <c r="N97" s="3"/>
    </row>
    <row r="98" spans="2:14" ht="56.25" customHeight="1" x14ac:dyDescent="0.55000000000000004">
      <c r="B98" s="10">
        <f t="shared" si="15"/>
        <v>85</v>
      </c>
      <c r="C98" s="22" t="s">
        <v>151</v>
      </c>
      <c r="D98" s="12" t="s">
        <v>26</v>
      </c>
      <c r="E98" s="37" t="s">
        <v>81</v>
      </c>
      <c r="F98" s="37" t="s">
        <v>98</v>
      </c>
      <c r="G98" s="37"/>
      <c r="H98" s="37"/>
      <c r="I98" s="13">
        <f t="shared" ref="I98:L99" si="18">I99</f>
        <v>1147270</v>
      </c>
      <c r="J98" s="13">
        <f t="shared" si="18"/>
        <v>-26149.600000000002</v>
      </c>
      <c r="K98" s="13">
        <f t="shared" si="18"/>
        <v>1121120.3999999999</v>
      </c>
      <c r="L98" s="13">
        <f t="shared" si="18"/>
        <v>1118431.04</v>
      </c>
      <c r="M98" s="44">
        <f t="shared" si="14"/>
        <v>99.760118538561969</v>
      </c>
      <c r="N98" s="3"/>
    </row>
    <row r="99" spans="2:14" ht="85.5" customHeight="1" x14ac:dyDescent="0.55000000000000004">
      <c r="B99" s="10">
        <f t="shared" si="15"/>
        <v>86</v>
      </c>
      <c r="C99" s="38" t="s">
        <v>152</v>
      </c>
      <c r="D99" s="16" t="s">
        <v>26</v>
      </c>
      <c r="E99" s="16" t="s">
        <v>81</v>
      </c>
      <c r="F99" s="16" t="s">
        <v>124</v>
      </c>
      <c r="G99" s="16"/>
      <c r="H99" s="16"/>
      <c r="I99" s="17">
        <f t="shared" si="18"/>
        <v>1147270</v>
      </c>
      <c r="J99" s="17">
        <f t="shared" si="18"/>
        <v>-26149.600000000002</v>
      </c>
      <c r="K99" s="17">
        <f t="shared" si="18"/>
        <v>1121120.3999999999</v>
      </c>
      <c r="L99" s="17">
        <f t="shared" si="18"/>
        <v>1118431.04</v>
      </c>
      <c r="M99" s="44">
        <f t="shared" si="14"/>
        <v>99.760118538561969</v>
      </c>
      <c r="N99" s="3"/>
    </row>
    <row r="100" spans="2:14" ht="110.25" customHeight="1" x14ac:dyDescent="0.55000000000000004">
      <c r="B100" s="10">
        <f t="shared" si="15"/>
        <v>87</v>
      </c>
      <c r="C100" s="23" t="s">
        <v>65</v>
      </c>
      <c r="D100" s="16" t="s">
        <v>26</v>
      </c>
      <c r="E100" s="16" t="s">
        <v>81</v>
      </c>
      <c r="F100" s="16" t="s">
        <v>124</v>
      </c>
      <c r="G100" s="16" t="s">
        <v>66</v>
      </c>
      <c r="H100" s="16"/>
      <c r="I100" s="17">
        <f>I101</f>
        <v>1147270</v>
      </c>
      <c r="J100" s="17">
        <f>J101</f>
        <v>-26149.600000000002</v>
      </c>
      <c r="K100" s="17">
        <f>K101</f>
        <v>1121120.3999999999</v>
      </c>
      <c r="L100" s="17">
        <f>L101</f>
        <v>1118431.04</v>
      </c>
      <c r="M100" s="44">
        <f t="shared" si="14"/>
        <v>99.760118538561969</v>
      </c>
      <c r="N100" s="3"/>
    </row>
    <row r="101" spans="2:14" ht="107.25" customHeight="1" x14ac:dyDescent="0.55000000000000004">
      <c r="B101" s="10">
        <f t="shared" si="15"/>
        <v>88</v>
      </c>
      <c r="C101" s="23" t="s">
        <v>140</v>
      </c>
      <c r="D101" s="16" t="s">
        <v>26</v>
      </c>
      <c r="E101" s="16" t="s">
        <v>81</v>
      </c>
      <c r="F101" s="16" t="s">
        <v>124</v>
      </c>
      <c r="G101" s="16" t="s">
        <v>134</v>
      </c>
      <c r="H101" s="16"/>
      <c r="I101" s="17">
        <f>I102+I110</f>
        <v>1147270</v>
      </c>
      <c r="J101" s="17">
        <f>J102+J110</f>
        <v>-26149.600000000002</v>
      </c>
      <c r="K101" s="17">
        <f>K102+K109</f>
        <v>1121120.3999999999</v>
      </c>
      <c r="L101" s="17">
        <f>L102+L109</f>
        <v>1118431.04</v>
      </c>
      <c r="M101" s="44">
        <f t="shared" si="14"/>
        <v>99.760118538561969</v>
      </c>
      <c r="N101" s="3"/>
    </row>
    <row r="102" spans="2:14" ht="141" customHeight="1" x14ac:dyDescent="0.55000000000000004">
      <c r="B102" s="10">
        <f t="shared" si="15"/>
        <v>89</v>
      </c>
      <c r="C102" s="15" t="s">
        <v>153</v>
      </c>
      <c r="D102" s="16" t="s">
        <v>26</v>
      </c>
      <c r="E102" s="16" t="s">
        <v>81</v>
      </c>
      <c r="F102" s="16" t="s">
        <v>124</v>
      </c>
      <c r="G102" s="16" t="s">
        <v>154</v>
      </c>
      <c r="H102" s="16" t="s">
        <v>4</v>
      </c>
      <c r="I102" s="17">
        <f>I104+I105+I106</f>
        <v>900550</v>
      </c>
      <c r="J102" s="17">
        <f>J104+J105+J106</f>
        <v>-26823.24</v>
      </c>
      <c r="K102" s="17">
        <f>K103+K106</f>
        <v>873726.76</v>
      </c>
      <c r="L102" s="17">
        <f>L103+L106</f>
        <v>871037.4</v>
      </c>
      <c r="M102" s="44">
        <f t="shared" si="14"/>
        <v>99.692196677139648</v>
      </c>
      <c r="N102" s="3"/>
    </row>
    <row r="103" spans="2:14" ht="68.25" customHeight="1" x14ac:dyDescent="0.55000000000000004">
      <c r="B103" s="10">
        <f t="shared" si="15"/>
        <v>90</v>
      </c>
      <c r="C103" s="19" t="s">
        <v>170</v>
      </c>
      <c r="D103" s="16" t="s">
        <v>26</v>
      </c>
      <c r="E103" s="16" t="s">
        <v>81</v>
      </c>
      <c r="F103" s="16" t="s">
        <v>124</v>
      </c>
      <c r="G103" s="16" t="s">
        <v>154</v>
      </c>
      <c r="H103" s="16" t="s">
        <v>171</v>
      </c>
      <c r="I103" s="17"/>
      <c r="J103" s="17"/>
      <c r="K103" s="17">
        <f>K104+K105</f>
        <v>484256.76</v>
      </c>
      <c r="L103" s="17">
        <f>L104+L105</f>
        <v>484256.76</v>
      </c>
      <c r="M103" s="44">
        <f t="shared" si="14"/>
        <v>100</v>
      </c>
      <c r="N103" s="3"/>
    </row>
    <row r="104" spans="2:14" ht="72" customHeight="1" x14ac:dyDescent="0.55000000000000004">
      <c r="B104" s="10">
        <f t="shared" si="15"/>
        <v>91</v>
      </c>
      <c r="C104" s="19" t="s">
        <v>58</v>
      </c>
      <c r="D104" s="16" t="s">
        <v>26</v>
      </c>
      <c r="E104" s="16" t="s">
        <v>81</v>
      </c>
      <c r="F104" s="16" t="s">
        <v>124</v>
      </c>
      <c r="G104" s="16" t="s">
        <v>154</v>
      </c>
      <c r="H104" s="16" t="s">
        <v>59</v>
      </c>
      <c r="I104" s="17" t="s">
        <v>155</v>
      </c>
      <c r="J104" s="17">
        <v>-18576.7</v>
      </c>
      <c r="K104" s="17">
        <f>I104+J104</f>
        <v>373963.3</v>
      </c>
      <c r="L104" s="20">
        <v>373963.3</v>
      </c>
      <c r="M104" s="44">
        <f t="shared" si="14"/>
        <v>100</v>
      </c>
      <c r="N104" s="3"/>
    </row>
    <row r="105" spans="2:14" ht="139.5" customHeight="1" x14ac:dyDescent="0.55000000000000004">
      <c r="B105" s="10">
        <f t="shared" si="15"/>
        <v>92</v>
      </c>
      <c r="C105" s="21" t="s">
        <v>60</v>
      </c>
      <c r="D105" s="16" t="s">
        <v>26</v>
      </c>
      <c r="E105" s="16" t="s">
        <v>81</v>
      </c>
      <c r="F105" s="16" t="s">
        <v>124</v>
      </c>
      <c r="G105" s="16" t="s">
        <v>154</v>
      </c>
      <c r="H105" s="16" t="s">
        <v>61</v>
      </c>
      <c r="I105" s="17" t="s">
        <v>156</v>
      </c>
      <c r="J105" s="17">
        <v>-8246.5400000000009</v>
      </c>
      <c r="K105" s="17">
        <f>I105+J105</f>
        <v>110293.45999999999</v>
      </c>
      <c r="L105" s="20">
        <v>110293.46</v>
      </c>
      <c r="M105" s="44">
        <f t="shared" si="14"/>
        <v>100.00000000000003</v>
      </c>
      <c r="N105" s="3"/>
    </row>
    <row r="106" spans="2:14" ht="70.5" customHeight="1" x14ac:dyDescent="0.55000000000000004">
      <c r="B106" s="10">
        <f t="shared" si="15"/>
        <v>93</v>
      </c>
      <c r="C106" s="19" t="s">
        <v>170</v>
      </c>
      <c r="D106" s="16" t="s">
        <v>26</v>
      </c>
      <c r="E106" s="16" t="s">
        <v>81</v>
      </c>
      <c r="F106" s="16" t="s">
        <v>124</v>
      </c>
      <c r="G106" s="39" t="s">
        <v>157</v>
      </c>
      <c r="H106" s="16" t="s">
        <v>171</v>
      </c>
      <c r="I106" s="17">
        <f>I107+I108</f>
        <v>389470</v>
      </c>
      <c r="J106" s="17">
        <f>J107+J108</f>
        <v>0</v>
      </c>
      <c r="K106" s="17">
        <f t="shared" ref="K106:K115" si="19">I106+J106</f>
        <v>389470</v>
      </c>
      <c r="L106" s="17">
        <f>L107+++L108</f>
        <v>386780.64</v>
      </c>
      <c r="M106" s="44">
        <f t="shared" si="14"/>
        <v>99.30948211672272</v>
      </c>
      <c r="N106" s="3"/>
    </row>
    <row r="107" spans="2:14" ht="90" customHeight="1" x14ac:dyDescent="0.55000000000000004">
      <c r="B107" s="10">
        <f t="shared" si="15"/>
        <v>94</v>
      </c>
      <c r="C107" s="19" t="s">
        <v>158</v>
      </c>
      <c r="D107" s="16" t="s">
        <v>26</v>
      </c>
      <c r="E107" s="16" t="s">
        <v>81</v>
      </c>
      <c r="F107" s="16" t="s">
        <v>124</v>
      </c>
      <c r="G107" s="39" t="s">
        <v>157</v>
      </c>
      <c r="H107" s="16" t="s">
        <v>59</v>
      </c>
      <c r="I107" s="17">
        <v>299140</v>
      </c>
      <c r="J107" s="17"/>
      <c r="K107" s="17">
        <f t="shared" si="19"/>
        <v>299140</v>
      </c>
      <c r="L107" s="20">
        <v>299140</v>
      </c>
      <c r="M107" s="44">
        <f t="shared" si="14"/>
        <v>100</v>
      </c>
      <c r="N107" s="3"/>
    </row>
    <row r="108" spans="2:14" ht="124.5" customHeight="1" x14ac:dyDescent="0.55000000000000004">
      <c r="B108" s="10">
        <f t="shared" si="15"/>
        <v>95</v>
      </c>
      <c r="C108" s="21" t="s">
        <v>60</v>
      </c>
      <c r="D108" s="16" t="s">
        <v>26</v>
      </c>
      <c r="E108" s="16" t="s">
        <v>81</v>
      </c>
      <c r="F108" s="16" t="s">
        <v>124</v>
      </c>
      <c r="G108" s="39" t="s">
        <v>157</v>
      </c>
      <c r="H108" s="16" t="s">
        <v>61</v>
      </c>
      <c r="I108" s="17">
        <v>90330</v>
      </c>
      <c r="J108" s="17"/>
      <c r="K108" s="17">
        <f t="shared" si="19"/>
        <v>90330</v>
      </c>
      <c r="L108" s="20">
        <v>87640.639999999999</v>
      </c>
      <c r="M108" s="44">
        <f t="shared" si="14"/>
        <v>97.022738846451901</v>
      </c>
      <c r="N108" s="3"/>
    </row>
    <row r="109" spans="2:14" ht="117" customHeight="1" x14ac:dyDescent="0.55000000000000004">
      <c r="B109" s="10">
        <f t="shared" si="15"/>
        <v>96</v>
      </c>
      <c r="C109" s="22" t="s">
        <v>159</v>
      </c>
      <c r="D109" s="12" t="s">
        <v>26</v>
      </c>
      <c r="E109" s="12" t="s">
        <v>81</v>
      </c>
      <c r="F109" s="12" t="s">
        <v>124</v>
      </c>
      <c r="G109" s="40" t="s">
        <v>154</v>
      </c>
      <c r="H109" s="12" t="s">
        <v>4</v>
      </c>
      <c r="I109" s="13"/>
      <c r="J109" s="13"/>
      <c r="K109" s="13">
        <f>K110+K113</f>
        <v>247393.64</v>
      </c>
      <c r="L109" s="13">
        <f>L110+L113</f>
        <v>247393.64</v>
      </c>
      <c r="M109" s="44">
        <f t="shared" si="14"/>
        <v>100</v>
      </c>
      <c r="N109" s="3"/>
    </row>
    <row r="110" spans="2:14" ht="51" customHeight="1" x14ac:dyDescent="0.55000000000000004">
      <c r="B110" s="10">
        <f t="shared" si="15"/>
        <v>97</v>
      </c>
      <c r="C110" s="19" t="s">
        <v>170</v>
      </c>
      <c r="D110" s="16" t="s">
        <v>26</v>
      </c>
      <c r="E110" s="16" t="s">
        <v>81</v>
      </c>
      <c r="F110" s="16" t="s">
        <v>124</v>
      </c>
      <c r="G110" s="39" t="s">
        <v>160</v>
      </c>
      <c r="H110" s="16" t="s">
        <v>171</v>
      </c>
      <c r="I110" s="17">
        <f>I111+I112+I113</f>
        <v>246720</v>
      </c>
      <c r="J110" s="17">
        <f>J111+J112+J113</f>
        <v>673.64000000000078</v>
      </c>
      <c r="K110" s="17">
        <f>K111+K112</f>
        <v>134174.28</v>
      </c>
      <c r="L110" s="20">
        <f>L111+L112</f>
        <v>134174.28</v>
      </c>
      <c r="M110" s="44">
        <f t="shared" si="14"/>
        <v>100</v>
      </c>
      <c r="N110" s="3"/>
    </row>
    <row r="111" spans="2:14" ht="80.25" customHeight="1" x14ac:dyDescent="0.55000000000000004">
      <c r="B111" s="10">
        <f t="shared" si="15"/>
        <v>98</v>
      </c>
      <c r="C111" s="19" t="s">
        <v>58</v>
      </c>
      <c r="D111" s="16" t="s">
        <v>26</v>
      </c>
      <c r="E111" s="16" t="s">
        <v>81</v>
      </c>
      <c r="F111" s="16" t="s">
        <v>124</v>
      </c>
      <c r="G111" s="16" t="s">
        <v>160</v>
      </c>
      <c r="H111" s="16" t="s">
        <v>59</v>
      </c>
      <c r="I111" s="17" t="s">
        <v>161</v>
      </c>
      <c r="J111" s="17">
        <v>-65.290000000000006</v>
      </c>
      <c r="K111" s="17">
        <f t="shared" si="19"/>
        <v>106074.71</v>
      </c>
      <c r="L111" s="20">
        <v>106074.71</v>
      </c>
      <c r="M111" s="44">
        <f t="shared" si="14"/>
        <v>100</v>
      </c>
      <c r="N111" s="3"/>
    </row>
    <row r="112" spans="2:14" ht="150.75" customHeight="1" x14ac:dyDescent="0.55000000000000004">
      <c r="B112" s="10">
        <f t="shared" si="15"/>
        <v>99</v>
      </c>
      <c r="C112" s="21" t="s">
        <v>60</v>
      </c>
      <c r="D112" s="16" t="s">
        <v>26</v>
      </c>
      <c r="E112" s="16" t="s">
        <v>81</v>
      </c>
      <c r="F112" s="16" t="s">
        <v>124</v>
      </c>
      <c r="G112" s="16" t="s">
        <v>160</v>
      </c>
      <c r="H112" s="16" t="s">
        <v>61</v>
      </c>
      <c r="I112" s="17" t="s">
        <v>162</v>
      </c>
      <c r="J112" s="17">
        <v>-3950.43</v>
      </c>
      <c r="K112" s="17">
        <f t="shared" si="19"/>
        <v>28099.57</v>
      </c>
      <c r="L112" s="20">
        <v>28099.57</v>
      </c>
      <c r="M112" s="44">
        <f t="shared" si="14"/>
        <v>100</v>
      </c>
      <c r="N112" s="3"/>
    </row>
    <row r="113" spans="2:14" ht="57.75" customHeight="1" x14ac:dyDescent="0.55000000000000004">
      <c r="B113" s="10">
        <f t="shared" si="15"/>
        <v>100</v>
      </c>
      <c r="C113" s="19" t="s">
        <v>170</v>
      </c>
      <c r="D113" s="16" t="s">
        <v>26</v>
      </c>
      <c r="E113" s="16" t="s">
        <v>81</v>
      </c>
      <c r="F113" s="16" t="s">
        <v>124</v>
      </c>
      <c r="G113" s="39" t="s">
        <v>163</v>
      </c>
      <c r="H113" s="39" t="s">
        <v>171</v>
      </c>
      <c r="I113" s="41">
        <f>I114+I115</f>
        <v>108530</v>
      </c>
      <c r="J113" s="41">
        <f>J114+J115</f>
        <v>4689.3600000000006</v>
      </c>
      <c r="K113" s="41">
        <f t="shared" si="19"/>
        <v>113219.36</v>
      </c>
      <c r="L113" s="20">
        <f>L114+L115</f>
        <v>113219.36</v>
      </c>
      <c r="M113" s="44">
        <f t="shared" si="14"/>
        <v>100</v>
      </c>
      <c r="N113" s="3"/>
    </row>
    <row r="114" spans="2:14" ht="72.75" customHeight="1" x14ac:dyDescent="0.55000000000000004">
      <c r="B114" s="10">
        <f t="shared" si="15"/>
        <v>101</v>
      </c>
      <c r="C114" s="19" t="s">
        <v>164</v>
      </c>
      <c r="D114" s="16" t="s">
        <v>26</v>
      </c>
      <c r="E114" s="16" t="s">
        <v>81</v>
      </c>
      <c r="F114" s="16" t="s">
        <v>124</v>
      </c>
      <c r="G114" s="39" t="s">
        <v>163</v>
      </c>
      <c r="H114" s="39" t="s">
        <v>59</v>
      </c>
      <c r="I114" s="41" t="s">
        <v>165</v>
      </c>
      <c r="J114" s="41">
        <v>2000</v>
      </c>
      <c r="K114" s="41">
        <f t="shared" si="19"/>
        <v>85360</v>
      </c>
      <c r="L114" s="20">
        <v>85360</v>
      </c>
      <c r="M114" s="44">
        <f t="shared" si="14"/>
        <v>100</v>
      </c>
      <c r="N114" s="3"/>
    </row>
    <row r="115" spans="2:14" ht="174" customHeight="1" x14ac:dyDescent="0.55000000000000004">
      <c r="B115" s="10">
        <f t="shared" si="15"/>
        <v>102</v>
      </c>
      <c r="C115" s="21" t="s">
        <v>60</v>
      </c>
      <c r="D115" s="16" t="s">
        <v>26</v>
      </c>
      <c r="E115" s="16" t="s">
        <v>81</v>
      </c>
      <c r="F115" s="16" t="s">
        <v>124</v>
      </c>
      <c r="G115" s="39" t="s">
        <v>163</v>
      </c>
      <c r="H115" s="39" t="s">
        <v>61</v>
      </c>
      <c r="I115" s="41" t="s">
        <v>166</v>
      </c>
      <c r="J115" s="41">
        <v>2689.36</v>
      </c>
      <c r="K115" s="41">
        <f t="shared" si="19"/>
        <v>27859.360000000001</v>
      </c>
      <c r="L115" s="20">
        <v>27859.360000000001</v>
      </c>
      <c r="M115" s="44">
        <f t="shared" si="14"/>
        <v>100</v>
      </c>
      <c r="N115" s="3"/>
    </row>
    <row r="116" spans="2:14" ht="70.5" customHeight="1" x14ac:dyDescent="0.55000000000000004">
      <c r="B116" s="87" t="s">
        <v>167</v>
      </c>
      <c r="C116" s="87"/>
      <c r="D116" s="87"/>
      <c r="E116" s="87"/>
      <c r="F116" s="87"/>
      <c r="G116" s="87"/>
      <c r="H116" s="42"/>
      <c r="I116" s="43">
        <f>I14+I39+I48+I61+I74+I80+I86+I98</f>
        <v>4848572.6500000004</v>
      </c>
      <c r="J116" s="43">
        <f>J14+J39+J48+J61+J74+J80+J86++J98</f>
        <v>170752.41999999998</v>
      </c>
      <c r="K116" s="43">
        <f>K14+K39+K48+K61+K74+K80+K86+K98</f>
        <v>5019325.07</v>
      </c>
      <c r="L116" s="43">
        <f>L14+L39+L48+L61+L74+L80+L86+L98</f>
        <v>4854913.25</v>
      </c>
      <c r="M116" s="14"/>
      <c r="N116" s="3"/>
    </row>
    <row r="117" spans="2:14" ht="35.25" x14ac:dyDescent="0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3"/>
    </row>
  </sheetData>
  <mergeCells count="5">
    <mergeCell ref="J4:K4"/>
    <mergeCell ref="B10:K10"/>
    <mergeCell ref="H11:K11"/>
    <mergeCell ref="B116:G116"/>
    <mergeCell ref="C9:K9"/>
  </mergeCells>
  <pageMargins left="0.7" right="0.7" top="0.75" bottom="0.75" header="0.3" footer="0.3"/>
  <pageSetup paperSize="9" scale="14" orientation="portrait" r:id="rId1"/>
  <rowBreaks count="2" manualBreakCount="2">
    <brk id="63" max="16" man="1"/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</vt:lpstr>
      <vt:lpstr>Приложение 2</vt:lpstr>
      <vt:lpstr>'Приложение 1 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2020-05-28T04:31:49Z</dcterms:modified>
</cp:coreProperties>
</file>