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8195" windowHeight="10065"/>
  </bookViews>
  <sheets>
    <sheet name="СП дек" sheetId="1" r:id="rId1"/>
  </sheets>
  <definedNames>
    <definedName name="_xlnm.Print_Area" localSheetId="0">'СП дек'!$A$1:$Y$19</definedName>
  </definedNames>
  <calcPr calcId="144525"/>
</workbook>
</file>

<file path=xl/calcChain.xml><?xml version="1.0" encoding="utf-8"?>
<calcChain xmlns="http://schemas.openxmlformats.org/spreadsheetml/2006/main">
  <c r="C11" i="1" l="1"/>
  <c r="F19" i="1"/>
  <c r="D14" i="1"/>
  <c r="B14" i="1" s="1"/>
  <c r="B13" i="1"/>
  <c r="B9" i="1"/>
  <c r="D10" i="1"/>
  <c r="B10" i="1" s="1"/>
  <c r="D11" i="1"/>
  <c r="D12" i="1"/>
  <c r="B12" i="1" s="1"/>
  <c r="D13" i="1"/>
  <c r="D15" i="1"/>
  <c r="B15" i="1" s="1"/>
  <c r="D16" i="1"/>
  <c r="B16" i="1" s="1"/>
  <c r="D17" i="1"/>
  <c r="B17" i="1" s="1"/>
  <c r="D18" i="1"/>
  <c r="B18" i="1" s="1"/>
  <c r="D9" i="1"/>
  <c r="B11" i="1" l="1"/>
  <c r="B19" i="1"/>
  <c r="K19" i="1" l="1"/>
  <c r="J14" i="1"/>
  <c r="J19" i="1"/>
  <c r="S19" i="1" l="1"/>
  <c r="P14" i="1"/>
  <c r="P19" i="1" s="1"/>
  <c r="O14" i="1"/>
  <c r="O19" i="1" s="1"/>
  <c r="N19" i="1"/>
  <c r="Q19" i="1"/>
  <c r="Q14" i="1"/>
  <c r="Q7" i="1"/>
  <c r="R7" i="1"/>
  <c r="R19" i="1"/>
  <c r="I7" i="1"/>
  <c r="L14" i="1"/>
  <c r="L7" i="1" s="1"/>
  <c r="G19" i="1" l="1"/>
  <c r="G7" i="1"/>
  <c r="D19" i="1" l="1"/>
  <c r="V10" i="1"/>
  <c r="V11" i="1"/>
  <c r="V12" i="1"/>
  <c r="V13" i="1"/>
  <c r="V14" i="1"/>
  <c r="V15" i="1"/>
  <c r="V16" i="1"/>
  <c r="V17" i="1"/>
  <c r="V18" i="1"/>
  <c r="V9" i="1"/>
  <c r="C7" i="1" l="1"/>
  <c r="E7" i="1"/>
  <c r="H7" i="1"/>
  <c r="M7" i="1"/>
  <c r="O7" i="1"/>
  <c r="X7" i="1"/>
  <c r="Y7" i="1"/>
  <c r="Z7" i="1"/>
  <c r="H19" i="1" l="1"/>
  <c r="M19" i="1"/>
  <c r="X19" i="1"/>
  <c r="U37" i="1" l="1"/>
  <c r="D33" i="1" l="1"/>
  <c r="D34" i="1"/>
  <c r="D35" i="1"/>
  <c r="D24" i="1"/>
  <c r="D25" i="1"/>
  <c r="D26" i="1"/>
  <c r="D27" i="1"/>
  <c r="D30" i="1"/>
  <c r="D31" i="1"/>
  <c r="D7" i="1" l="1"/>
  <c r="E19" i="1"/>
  <c r="E36" i="1" s="1"/>
  <c r="E37" i="1" l="1"/>
  <c r="E40" i="1" s="1"/>
  <c r="D36" i="1"/>
  <c r="V35" i="1" l="1"/>
  <c r="B35" i="1"/>
  <c r="V32" i="1"/>
  <c r="V31" i="1"/>
  <c r="B31" i="1" s="1"/>
  <c r="V30" i="1"/>
  <c r="B30" i="1" s="1"/>
  <c r="V29" i="1"/>
  <c r="V27" i="1"/>
  <c r="B27" i="1"/>
  <c r="V26" i="1"/>
  <c r="B26" i="1" s="1"/>
  <c r="V24" i="1"/>
  <c r="V23" i="1"/>
  <c r="B23" i="1" s="1"/>
  <c r="V22" i="1"/>
  <c r="B22" i="1" s="1"/>
  <c r="V21" i="1"/>
  <c r="B21" i="1"/>
  <c r="V20" i="1"/>
  <c r="AA19" i="1"/>
  <c r="Y19" i="1"/>
  <c r="W19" i="1"/>
  <c r="U19" i="1"/>
  <c r="U40" i="1" s="1"/>
  <c r="T19" i="1"/>
  <c r="L19" i="1"/>
  <c r="I19" i="1"/>
  <c r="C19" i="1"/>
  <c r="AA7" i="1"/>
  <c r="W7" i="1"/>
  <c r="V7" i="1"/>
  <c r="B7" i="1" s="1"/>
  <c r="U7" i="1"/>
  <c r="T7" i="1"/>
  <c r="V19" i="1" l="1"/>
  <c r="B24" i="1"/>
  <c r="I29" i="1"/>
  <c r="L28" i="1"/>
  <c r="T32" i="1"/>
  <c r="W36" i="1"/>
  <c r="Y33" i="1"/>
  <c r="Y37" i="1" s="1"/>
  <c r="Y40" i="1" s="1"/>
  <c r="AA34" i="1"/>
  <c r="AA37" i="1" s="1"/>
  <c r="AA40" i="1" s="1"/>
  <c r="V25" i="1"/>
  <c r="V28" i="1"/>
  <c r="V34" i="1"/>
  <c r="B34" i="1" s="1"/>
  <c r="V33" i="1" l="1"/>
  <c r="B33" i="1" s="1"/>
  <c r="W37" i="1"/>
  <c r="W40" i="1" s="1"/>
  <c r="V36" i="1"/>
  <c r="B36" i="1" s="1"/>
  <c r="T37" i="1"/>
  <c r="T40" i="1" s="1"/>
  <c r="D32" i="1"/>
  <c r="B32" i="1" s="1"/>
  <c r="L37" i="1"/>
  <c r="L40" i="1" s="1"/>
  <c r="D28" i="1"/>
  <c r="I37" i="1"/>
  <c r="I40" i="1" s="1"/>
  <c r="D29" i="1"/>
  <c r="B29" i="1" s="1"/>
  <c r="B25" i="1"/>
  <c r="D37" i="1" l="1"/>
  <c r="B28" i="1"/>
  <c r="V37" i="1"/>
  <c r="V40" i="1" s="1"/>
  <c r="D40" i="1" l="1"/>
  <c r="B37" i="1"/>
  <c r="B40" i="1" s="1"/>
</calcChain>
</file>

<file path=xl/sharedStrings.xml><?xml version="1.0" encoding="utf-8"?>
<sst xmlns="http://schemas.openxmlformats.org/spreadsheetml/2006/main" count="53" uniqueCount="52">
  <si>
    <t>Справочная таблица к пояснительной записке</t>
  </si>
  <si>
    <t>Финорган:Д - 5.03.09.0.0.0, К - 5.03.01.0.0.0; Финорган:Д - 5.03.01.0.0.0, К - 5.03.02.0.0.0</t>
  </si>
  <si>
    <t>Администратор [FINLIDIY]</t>
  </si>
  <si>
    <t>Всего</t>
  </si>
  <si>
    <t>Итого</t>
  </si>
  <si>
    <t>в т.ч.</t>
  </si>
  <si>
    <t>Купчегеньское</t>
  </si>
  <si>
    <t>Ининское</t>
  </si>
  <si>
    <t>Хабаровское</t>
  </si>
  <si>
    <t>Онгудайское</t>
  </si>
  <si>
    <t>Каракольское</t>
  </si>
  <si>
    <t>Нижне-Талдинское</t>
  </si>
  <si>
    <t>Куладинское</t>
  </si>
  <si>
    <t>Теньгинское</t>
  </si>
  <si>
    <t>Еловское</t>
  </si>
  <si>
    <t xml:space="preserve">итого </t>
  </si>
  <si>
    <t>1403//540</t>
  </si>
  <si>
    <t>0310/540</t>
  </si>
  <si>
    <t>0503//540</t>
  </si>
  <si>
    <t>0502//540</t>
  </si>
  <si>
    <t>0412/0420170000/540/</t>
  </si>
  <si>
    <t>дорожный фонд</t>
  </si>
  <si>
    <t xml:space="preserve">Распределение межбюджетных трансфертов  сельским поселениям МО "Онгудайский район" </t>
  </si>
  <si>
    <t xml:space="preserve">исполнение полномочий по  решению  вопросов местного значения сельскими поселениями </t>
  </si>
  <si>
    <t xml:space="preserve">передача полномочий муниципального района </t>
  </si>
  <si>
    <t>Наименование сельских поселений</t>
  </si>
  <si>
    <t>ВСЕГО к решению</t>
  </si>
  <si>
    <t>0309/540</t>
  </si>
  <si>
    <t>0412/540</t>
  </si>
  <si>
    <t>0409/540</t>
  </si>
  <si>
    <t>Отходы</t>
  </si>
  <si>
    <t>Шашикманское</t>
  </si>
  <si>
    <t>Тушение пожара</t>
  </si>
  <si>
    <t>приложение к изменениям за апрель 2021г</t>
  </si>
  <si>
    <t>Освещение улиц</t>
  </si>
  <si>
    <t>Выборы главы</t>
  </si>
  <si>
    <t>Ремонт</t>
  </si>
  <si>
    <t>тех присоедин</t>
  </si>
  <si>
    <t>в том числе по направлениям</t>
  </si>
  <si>
    <t>Благоустройство территоий</t>
  </si>
  <si>
    <t>Спортивные и детские площадки</t>
  </si>
  <si>
    <t>Дороги</t>
  </si>
  <si>
    <t>по депутатским запросам</t>
  </si>
  <si>
    <t>Детсад  Каракол (чз Каракол школу)</t>
  </si>
  <si>
    <t>Межевые работы</t>
  </si>
  <si>
    <t>Ограждение мест захоронений</t>
  </si>
  <si>
    <t>ремонт стадионов, спортивных залов</t>
  </si>
  <si>
    <t>Водонапорные башни</t>
  </si>
  <si>
    <t>Резерв фонд: ремонт пож поста , ГСМ на доставку</t>
  </si>
  <si>
    <t>по депутатским запросам Курултай</t>
  </si>
  <si>
    <t>повышение квалифик</t>
  </si>
  <si>
    <t>Уменьшение поНац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</si>
</sst>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0"/>
    <numFmt numFmtId="166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Fill="1"/>
    <xf numFmtId="0" fontId="3" fillId="0" borderId="0" xfId="0" applyFont="1" applyFill="1"/>
    <xf numFmtId="4" fontId="0" fillId="0" borderId="0" xfId="0" applyNumberFormat="1" applyFont="1" applyFill="1"/>
    <xf numFmtId="22" fontId="0" fillId="0" borderId="0" xfId="0" applyNumberFormat="1" applyFont="1" applyFill="1"/>
    <xf numFmtId="0" fontId="0" fillId="0" borderId="4" xfId="0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8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2" fontId="7" fillId="0" borderId="0" xfId="0" applyNumberFormat="1" applyFont="1" applyFill="1"/>
    <xf numFmtId="165" fontId="7" fillId="0" borderId="0" xfId="0" applyNumberFormat="1" applyFont="1" applyFill="1"/>
    <xf numFmtId="165" fontId="11" fillId="0" borderId="7" xfId="0" applyNumberFormat="1" applyFont="1" applyFill="1" applyBorder="1"/>
    <xf numFmtId="49" fontId="12" fillId="0" borderId="7" xfId="0" applyNumberFormat="1" applyFont="1" applyFill="1" applyBorder="1"/>
    <xf numFmtId="165" fontId="10" fillId="0" borderId="7" xfId="0" applyNumberFormat="1" applyFont="1" applyFill="1" applyBorder="1"/>
    <xf numFmtId="165" fontId="0" fillId="0" borderId="7" xfId="0" applyNumberFormat="1" applyFont="1" applyFill="1" applyBorder="1"/>
    <xf numFmtId="165" fontId="3" fillId="0" borderId="7" xfId="0" applyNumberFormat="1" applyFont="1" applyFill="1" applyBorder="1"/>
    <xf numFmtId="165" fontId="0" fillId="0" borderId="1" xfId="0" applyNumberFormat="1" applyFont="1" applyFill="1" applyBorder="1"/>
    <xf numFmtId="49" fontId="8" fillId="0" borderId="7" xfId="0" applyNumberFormat="1" applyFont="1" applyFill="1" applyBorder="1" applyAlignment="1">
      <alignment horizontal="center" vertical="top" wrapText="1"/>
    </xf>
    <xf numFmtId="165" fontId="8" fillId="0" borderId="7" xfId="0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 vertical="top" wrapText="1"/>
    </xf>
    <xf numFmtId="165" fontId="6" fillId="0" borderId="7" xfId="0" applyNumberFormat="1" applyFont="1" applyFill="1" applyBorder="1"/>
    <xf numFmtId="165" fontId="7" fillId="0" borderId="7" xfId="0" applyNumberFormat="1" applyFont="1" applyFill="1" applyBorder="1"/>
    <xf numFmtId="49" fontId="13" fillId="0" borderId="9" xfId="0" applyNumberFormat="1" applyFont="1" applyFill="1" applyBorder="1" applyAlignment="1">
      <alignment horizontal="center" vertical="top" wrapText="1"/>
    </xf>
    <xf numFmtId="165" fontId="14" fillId="0" borderId="7" xfId="0" applyNumberFormat="1" applyFont="1" applyFill="1" applyBorder="1"/>
    <xf numFmtId="165" fontId="15" fillId="0" borderId="7" xfId="0" applyNumberFormat="1" applyFont="1" applyFill="1" applyBorder="1"/>
    <xf numFmtId="0" fontId="14" fillId="0" borderId="0" xfId="0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49" fontId="13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/>
    <xf numFmtId="0" fontId="3" fillId="0" borderId="8" xfId="0" applyFont="1" applyFill="1" applyBorder="1"/>
    <xf numFmtId="165" fontId="3" fillId="0" borderId="8" xfId="0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0" fontId="3" fillId="0" borderId="4" xfId="0" applyFont="1" applyBorder="1" applyAlignment="1">
      <alignment vertical="center" wrapText="1"/>
    </xf>
    <xf numFmtId="166" fontId="7" fillId="0" borderId="7" xfId="0" applyNumberFormat="1" applyFont="1" applyFill="1" applyBorder="1" applyAlignment="1">
      <alignment vertical="center" wrapText="1"/>
    </xf>
    <xf numFmtId="166" fontId="9" fillId="0" borderId="7" xfId="0" applyNumberFormat="1" applyFont="1" applyFill="1" applyBorder="1"/>
    <xf numFmtId="166" fontId="6" fillId="0" borderId="7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164" fontId="4" fillId="2" borderId="6" xfId="1" applyFont="1" applyFill="1" applyBorder="1" applyAlignment="1">
      <alignment horizontal="center" vertical="center" wrapText="1"/>
    </xf>
    <xf numFmtId="164" fontId="4" fillId="2" borderId="7" xfId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165" fontId="0" fillId="2" borderId="7" xfId="0" applyNumberFormat="1" applyFont="1" applyFill="1" applyBorder="1"/>
    <xf numFmtId="165" fontId="13" fillId="2" borderId="7" xfId="0" applyNumberFormat="1" applyFont="1" applyFill="1" applyBorder="1" applyAlignment="1">
      <alignment horizontal="center" vertical="top" wrapText="1"/>
    </xf>
    <xf numFmtId="165" fontId="13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/>
    <xf numFmtId="165" fontId="0" fillId="2" borderId="1" xfId="0" applyNumberFormat="1" applyFont="1" applyFill="1" applyBorder="1"/>
    <xf numFmtId="165" fontId="3" fillId="2" borderId="8" xfId="0" applyNumberFormat="1" applyFont="1" applyFill="1" applyBorder="1"/>
    <xf numFmtId="0" fontId="0" fillId="0" borderId="7" xfId="0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7" fillId="2" borderId="7" xfId="0" applyNumberFormat="1" applyFont="1" applyFill="1" applyBorder="1" applyAlignment="1">
      <alignment vertical="center" wrapText="1"/>
    </xf>
    <xf numFmtId="166" fontId="8" fillId="0" borderId="7" xfId="0" applyNumberFormat="1" applyFont="1" applyFill="1" applyBorder="1"/>
    <xf numFmtId="166" fontId="6" fillId="2" borderId="7" xfId="0" applyNumberFormat="1" applyFont="1" applyFill="1" applyBorder="1"/>
    <xf numFmtId="166" fontId="7" fillId="0" borderId="7" xfId="0" applyNumberFormat="1" applyFont="1" applyFill="1" applyBorder="1"/>
    <xf numFmtId="166" fontId="11" fillId="0" borderId="7" xfId="0" applyNumberFormat="1" applyFont="1" applyFill="1" applyBorder="1"/>
    <xf numFmtId="166" fontId="10" fillId="0" borderId="7" xfId="0" applyNumberFormat="1" applyFont="1" applyFill="1" applyBorder="1"/>
    <xf numFmtId="166" fontId="0" fillId="2" borderId="0" xfId="0" applyNumberFormat="1" applyFont="1" applyFill="1"/>
    <xf numFmtId="166" fontId="9" fillId="2" borderId="7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4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8 2" xfId="6"/>
    <cellStyle name="Обычный 2" xfId="7"/>
    <cellStyle name="Обычный 2 2" xfId="8"/>
    <cellStyle name="Обычный 3" xfId="9"/>
    <cellStyle name="Обычный 3 31" xfId="10"/>
    <cellStyle name="Обычный 6" xfId="11"/>
    <cellStyle name="Обычный 7" xfId="12"/>
    <cellStyle name="Обычный 8" xfId="13"/>
    <cellStyle name="Обычный 9" xfId="14"/>
    <cellStyle name="Финансовый" xfId="1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view="pageBreakPreview" zoomScale="105" zoomScaleNormal="100" zoomScaleSheetLayoutView="105" workbookViewId="0">
      <pane xSplit="2" ySplit="6" topLeftCell="C7" activePane="bottomRight" state="frozen"/>
      <selection activeCell="B65" sqref="B65"/>
      <selection pane="topRight" activeCell="B65" sqref="B65"/>
      <selection pane="bottomLeft" activeCell="B65" sqref="B65"/>
      <selection pane="bottomRight" activeCell="F6" sqref="F6"/>
    </sheetView>
  </sheetViews>
  <sheetFormatPr defaultRowHeight="12.75" x14ac:dyDescent="0.2"/>
  <cols>
    <col min="1" max="1" width="19.28515625" style="1" customWidth="1"/>
    <col min="2" max="2" width="13" style="1" customWidth="1"/>
    <col min="3" max="3" width="11.7109375" style="1" customWidth="1"/>
    <col min="4" max="8" width="11.42578125" style="2" customWidth="1"/>
    <col min="9" max="11" width="9.28515625" style="1" customWidth="1"/>
    <col min="12" max="12" width="9.85546875" style="1" customWidth="1"/>
    <col min="13" max="20" width="11" style="57" hidden="1" customWidth="1"/>
    <col min="21" max="21" width="11" style="1" customWidth="1"/>
    <col min="22" max="22" width="10.140625" style="1" customWidth="1"/>
    <col min="23" max="24" width="11" style="1" hidden="1" customWidth="1"/>
    <col min="25" max="25" width="9.42578125" style="1" customWidth="1"/>
    <col min="26" max="26" width="6.85546875" style="1" hidden="1" customWidth="1"/>
    <col min="27" max="27" width="8.7109375" style="1" hidden="1" customWidth="1"/>
    <col min="28" max="16384" width="9.140625" style="1"/>
  </cols>
  <sheetData>
    <row r="1" spans="1:33" x14ac:dyDescent="0.2">
      <c r="A1" s="1" t="s">
        <v>0</v>
      </c>
      <c r="AC1" s="3"/>
      <c r="AE1" s="1" t="s">
        <v>1</v>
      </c>
      <c r="AF1" s="1" t="s">
        <v>2</v>
      </c>
      <c r="AG1" s="4">
        <v>43027.635729166665</v>
      </c>
    </row>
    <row r="2" spans="1:33" x14ac:dyDescent="0.2">
      <c r="E2" s="2" t="s">
        <v>22</v>
      </c>
    </row>
    <row r="3" spans="1:33" ht="21.75" customHeight="1" x14ac:dyDescent="0.2">
      <c r="A3" s="77" t="s">
        <v>25</v>
      </c>
      <c r="B3" s="77" t="s">
        <v>3</v>
      </c>
      <c r="C3" s="80" t="s">
        <v>33</v>
      </c>
      <c r="D3" s="81"/>
      <c r="E3" s="81"/>
      <c r="F3" s="81"/>
      <c r="G3" s="8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46"/>
      <c r="AA3" s="5"/>
    </row>
    <row r="4" spans="1:33" ht="41.25" customHeight="1" x14ac:dyDescent="0.2">
      <c r="A4" s="78"/>
      <c r="B4" s="78"/>
      <c r="C4" s="83" t="s">
        <v>23</v>
      </c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3" t="s">
        <v>24</v>
      </c>
      <c r="W4" s="86"/>
      <c r="X4" s="86"/>
      <c r="Y4" s="87"/>
      <c r="Z4" s="87"/>
      <c r="AA4" s="88"/>
    </row>
    <row r="5" spans="1:33" ht="23.25" customHeight="1" x14ac:dyDescent="0.2">
      <c r="A5" s="78"/>
      <c r="B5" s="78"/>
      <c r="C5" s="50"/>
      <c r="D5" s="93" t="s">
        <v>4</v>
      </c>
      <c r="E5" s="93" t="s">
        <v>35</v>
      </c>
      <c r="F5" s="6"/>
      <c r="G5" s="93" t="s">
        <v>36</v>
      </c>
      <c r="H5" s="93" t="s">
        <v>37</v>
      </c>
      <c r="I5" s="89" t="s">
        <v>34</v>
      </c>
      <c r="J5" s="42"/>
      <c r="K5" s="89" t="s">
        <v>49</v>
      </c>
      <c r="L5" s="89" t="s">
        <v>42</v>
      </c>
      <c r="M5" s="91" t="s">
        <v>38</v>
      </c>
      <c r="N5" s="91"/>
      <c r="O5" s="92"/>
      <c r="P5" s="92"/>
      <c r="Q5" s="92"/>
      <c r="R5" s="92"/>
      <c r="S5" s="92"/>
      <c r="T5" s="92"/>
      <c r="U5" s="51"/>
      <c r="V5" s="54"/>
      <c r="W5" s="52"/>
      <c r="X5" s="52"/>
      <c r="Y5" s="53"/>
      <c r="Z5" s="53"/>
      <c r="AA5" s="55"/>
    </row>
    <row r="6" spans="1:33" s="8" customFormat="1" ht="104.25" customHeight="1" x14ac:dyDescent="0.2">
      <c r="A6" s="79"/>
      <c r="B6" s="79"/>
      <c r="C6" s="56" t="s">
        <v>51</v>
      </c>
      <c r="D6" s="90"/>
      <c r="E6" s="90"/>
      <c r="F6" s="67" t="s">
        <v>50</v>
      </c>
      <c r="G6" s="90"/>
      <c r="H6" s="90"/>
      <c r="I6" s="90"/>
      <c r="J6" s="67" t="s">
        <v>48</v>
      </c>
      <c r="K6" s="90"/>
      <c r="L6" s="90"/>
      <c r="M6" s="58" t="s">
        <v>39</v>
      </c>
      <c r="N6" s="58" t="s">
        <v>45</v>
      </c>
      <c r="O6" s="59" t="s">
        <v>40</v>
      </c>
      <c r="P6" s="59" t="s">
        <v>46</v>
      </c>
      <c r="Q6" s="59" t="s">
        <v>41</v>
      </c>
      <c r="R6" s="59" t="s">
        <v>44</v>
      </c>
      <c r="S6" s="59" t="s">
        <v>47</v>
      </c>
      <c r="T6" s="59" t="s">
        <v>43</v>
      </c>
      <c r="U6" s="42" t="s">
        <v>32</v>
      </c>
      <c r="V6" s="41" t="s">
        <v>4</v>
      </c>
      <c r="W6" s="7" t="s">
        <v>21</v>
      </c>
      <c r="X6" s="44"/>
      <c r="Y6" s="43" t="s">
        <v>30</v>
      </c>
      <c r="Z6" s="44"/>
      <c r="AA6" s="43"/>
    </row>
    <row r="7" spans="1:33" s="10" customFormat="1" x14ac:dyDescent="0.2">
      <c r="A7" s="9" t="s">
        <v>26</v>
      </c>
      <c r="B7" s="68">
        <f>D7+V7+C7</f>
        <v>-8687.4797999999992</v>
      </c>
      <c r="C7" s="47">
        <f t="shared" ref="C7:U7" si="0">SUM(C9:C18)</f>
        <v>-10108.8956</v>
      </c>
      <c r="D7" s="47">
        <f t="shared" si="0"/>
        <v>1253.4362000000001</v>
      </c>
      <c r="E7" s="47">
        <f t="shared" si="0"/>
        <v>150</v>
      </c>
      <c r="F7" s="47"/>
      <c r="G7" s="47">
        <f t="shared" ref="G7" si="1">SUM(G9:G18)</f>
        <v>535</v>
      </c>
      <c r="H7" s="47">
        <f t="shared" si="0"/>
        <v>63.136800000000001</v>
      </c>
      <c r="I7" s="47">
        <f t="shared" ref="I7" si="2">SUM(I9:I18)</f>
        <v>281.5684</v>
      </c>
      <c r="J7" s="47"/>
      <c r="K7" s="47"/>
      <c r="L7" s="47">
        <f t="shared" ref="L7" si="3">SUM(L9:L18)</f>
        <v>-50</v>
      </c>
      <c r="M7" s="69">
        <f t="shared" si="0"/>
        <v>383.4</v>
      </c>
      <c r="N7" s="69"/>
      <c r="O7" s="69">
        <f t="shared" si="0"/>
        <v>323.3</v>
      </c>
      <c r="P7" s="69"/>
      <c r="Q7" s="69">
        <f t="shared" ref="Q7:R7" si="4">SUM(Q9:Q18)</f>
        <v>250</v>
      </c>
      <c r="R7" s="69">
        <f t="shared" si="4"/>
        <v>600</v>
      </c>
      <c r="S7" s="69"/>
      <c r="T7" s="69">
        <f t="shared" si="0"/>
        <v>50</v>
      </c>
      <c r="U7" s="47">
        <f t="shared" si="0"/>
        <v>0</v>
      </c>
      <c r="V7" s="47">
        <f>SUM(V9:V18)</f>
        <v>167.9796</v>
      </c>
      <c r="W7" s="47">
        <f t="shared" ref="W7:Z7" si="5">SUM(W9:W18)</f>
        <v>0</v>
      </c>
      <c r="X7" s="47">
        <f t="shared" si="5"/>
        <v>0</v>
      </c>
      <c r="Y7" s="47">
        <f t="shared" si="5"/>
        <v>167.9796</v>
      </c>
      <c r="Z7" s="47">
        <f t="shared" si="5"/>
        <v>0</v>
      </c>
      <c r="AA7" s="47">
        <f>SUM(AA9:AA18)</f>
        <v>0</v>
      </c>
    </row>
    <row r="8" spans="1:33" s="8" customFormat="1" ht="12.75" customHeight="1" x14ac:dyDescent="0.2">
      <c r="A8" s="11" t="s">
        <v>5</v>
      </c>
      <c r="B8" s="48"/>
      <c r="C8" s="70"/>
      <c r="D8" s="48"/>
      <c r="E8" s="48"/>
      <c r="F8" s="48"/>
      <c r="G8" s="48"/>
      <c r="H8" s="48"/>
      <c r="I8" s="49"/>
      <c r="J8" s="49"/>
      <c r="K8" s="49"/>
      <c r="L8" s="49"/>
      <c r="M8" s="71"/>
      <c r="N8" s="71"/>
      <c r="O8" s="71"/>
      <c r="P8" s="71"/>
      <c r="Q8" s="71"/>
      <c r="R8" s="71"/>
      <c r="S8" s="71"/>
      <c r="T8" s="71"/>
      <c r="U8" s="49"/>
      <c r="V8" s="72"/>
      <c r="W8" s="72"/>
      <c r="X8" s="72"/>
      <c r="Y8" s="49"/>
      <c r="Z8" s="49"/>
      <c r="AA8" s="49"/>
    </row>
    <row r="9" spans="1:33" x14ac:dyDescent="0.2">
      <c r="A9" s="12" t="s">
        <v>6</v>
      </c>
      <c r="B9" s="73">
        <f>D9+V9+C9</f>
        <v>5</v>
      </c>
      <c r="C9" s="74"/>
      <c r="D9" s="73">
        <f t="shared" ref="D9:D18" si="6">SUM(E9:L9)</f>
        <v>5</v>
      </c>
      <c r="E9" s="74"/>
      <c r="F9" s="74"/>
      <c r="G9" s="74"/>
      <c r="H9" s="74"/>
      <c r="I9" s="49"/>
      <c r="J9" s="49">
        <v>5</v>
      </c>
      <c r="K9" s="49"/>
      <c r="L9" s="49"/>
      <c r="M9" s="71"/>
      <c r="N9" s="71"/>
      <c r="O9" s="71"/>
      <c r="P9" s="71"/>
      <c r="Q9" s="71"/>
      <c r="R9" s="71"/>
      <c r="S9" s="71"/>
      <c r="T9" s="71"/>
      <c r="U9" s="49"/>
      <c r="V9" s="73">
        <f>SUM(W9:AA9)</f>
        <v>0</v>
      </c>
      <c r="W9" s="49"/>
      <c r="X9" s="49"/>
      <c r="Y9" s="49"/>
      <c r="Z9" s="49"/>
      <c r="AA9" s="49"/>
    </row>
    <row r="10" spans="1:33" x14ac:dyDescent="0.2">
      <c r="A10" s="12" t="s">
        <v>7</v>
      </c>
      <c r="B10" s="73">
        <f t="shared" ref="B10:B18" si="7">D10+V10+C10</f>
        <v>84.136799999999994</v>
      </c>
      <c r="C10" s="74"/>
      <c r="D10" s="73">
        <f t="shared" si="6"/>
        <v>84.136799999999994</v>
      </c>
      <c r="E10" s="74"/>
      <c r="F10" s="74">
        <v>11</v>
      </c>
      <c r="G10" s="74"/>
      <c r="H10" s="74">
        <v>63.136800000000001</v>
      </c>
      <c r="I10" s="49"/>
      <c r="J10" s="49">
        <v>10</v>
      </c>
      <c r="K10" s="49"/>
      <c r="L10" s="49"/>
      <c r="M10" s="71"/>
      <c r="N10" s="71"/>
      <c r="O10" s="71"/>
      <c r="P10" s="71"/>
      <c r="Q10" s="71">
        <v>200</v>
      </c>
      <c r="R10" s="71">
        <v>600</v>
      </c>
      <c r="S10" s="71"/>
      <c r="T10" s="71"/>
      <c r="U10" s="49"/>
      <c r="V10" s="73">
        <f t="shared" ref="V10:V18" si="8">SUM(W10:AA10)</f>
        <v>0</v>
      </c>
      <c r="W10" s="49"/>
      <c r="X10" s="49"/>
      <c r="Y10" s="49"/>
      <c r="Z10" s="49"/>
      <c r="AA10" s="49"/>
    </row>
    <row r="11" spans="1:33" x14ac:dyDescent="0.2">
      <c r="A11" s="12" t="s">
        <v>8</v>
      </c>
      <c r="B11" s="73">
        <f t="shared" si="7"/>
        <v>-9944.8955999999998</v>
      </c>
      <c r="C11" s="74">
        <f>-10315.2+206.3044</f>
        <v>-10108.8956</v>
      </c>
      <c r="D11" s="73">
        <f t="shared" si="6"/>
        <v>164</v>
      </c>
      <c r="E11" s="74">
        <v>150</v>
      </c>
      <c r="F11" s="74">
        <v>11</v>
      </c>
      <c r="G11" s="74"/>
      <c r="H11" s="74"/>
      <c r="I11" s="49"/>
      <c r="J11" s="49">
        <v>3</v>
      </c>
      <c r="K11" s="49"/>
      <c r="L11" s="49"/>
      <c r="M11" s="71"/>
      <c r="N11" s="71"/>
      <c r="O11" s="71"/>
      <c r="P11" s="71"/>
      <c r="Q11" s="71"/>
      <c r="R11" s="71"/>
      <c r="S11" s="71"/>
      <c r="T11" s="71"/>
      <c r="U11" s="49"/>
      <c r="V11" s="73">
        <f t="shared" si="8"/>
        <v>0</v>
      </c>
      <c r="W11" s="49"/>
      <c r="X11" s="49"/>
      <c r="Y11" s="49"/>
      <c r="Z11" s="49"/>
      <c r="AA11" s="49"/>
    </row>
    <row r="12" spans="1:33" x14ac:dyDescent="0.2">
      <c r="A12" s="12" t="s">
        <v>9</v>
      </c>
      <c r="B12" s="73">
        <f t="shared" si="7"/>
        <v>0</v>
      </c>
      <c r="C12" s="74"/>
      <c r="D12" s="73">
        <f t="shared" si="6"/>
        <v>0</v>
      </c>
      <c r="E12" s="74"/>
      <c r="F12" s="74"/>
      <c r="G12" s="74"/>
      <c r="H12" s="74"/>
      <c r="I12" s="49"/>
      <c r="J12" s="49"/>
      <c r="K12" s="49"/>
      <c r="L12" s="49"/>
      <c r="M12" s="71"/>
      <c r="N12" s="71"/>
      <c r="O12" s="71"/>
      <c r="P12" s="71"/>
      <c r="Q12" s="71"/>
      <c r="R12" s="71"/>
      <c r="S12" s="71"/>
      <c r="T12" s="71"/>
      <c r="U12" s="49"/>
      <c r="V12" s="73">
        <f t="shared" si="8"/>
        <v>0</v>
      </c>
      <c r="W12" s="49"/>
      <c r="X12" s="49"/>
      <c r="Y12" s="49"/>
      <c r="Z12" s="49"/>
      <c r="AA12" s="49"/>
    </row>
    <row r="13" spans="1:33" x14ac:dyDescent="0.2">
      <c r="A13" s="12" t="s">
        <v>31</v>
      </c>
      <c r="B13" s="73">
        <f t="shared" si="7"/>
        <v>282</v>
      </c>
      <c r="C13" s="74"/>
      <c r="D13" s="73">
        <f t="shared" si="6"/>
        <v>252</v>
      </c>
      <c r="E13" s="74"/>
      <c r="F13" s="74"/>
      <c r="G13" s="74"/>
      <c r="H13" s="74"/>
      <c r="I13" s="49">
        <v>250</v>
      </c>
      <c r="J13" s="49">
        <v>2</v>
      </c>
      <c r="K13" s="49"/>
      <c r="L13" s="49"/>
      <c r="M13" s="71"/>
      <c r="N13" s="71"/>
      <c r="O13" s="71"/>
      <c r="P13" s="71"/>
      <c r="Q13" s="71"/>
      <c r="R13" s="71"/>
      <c r="S13" s="71"/>
      <c r="T13" s="71"/>
      <c r="U13" s="49"/>
      <c r="V13" s="73">
        <f t="shared" si="8"/>
        <v>30</v>
      </c>
      <c r="W13" s="49"/>
      <c r="X13" s="49"/>
      <c r="Y13" s="49">
        <v>30</v>
      </c>
      <c r="Z13" s="49"/>
      <c r="AA13" s="49"/>
    </row>
    <row r="14" spans="1:33" x14ac:dyDescent="0.2">
      <c r="A14" s="12" t="s">
        <v>10</v>
      </c>
      <c r="B14" s="73">
        <f t="shared" si="7"/>
        <v>381.23075</v>
      </c>
      <c r="C14" s="74"/>
      <c r="D14" s="73">
        <f t="shared" si="6"/>
        <v>340.29939999999999</v>
      </c>
      <c r="E14" s="74"/>
      <c r="F14" s="74">
        <v>5.5</v>
      </c>
      <c r="G14" s="74"/>
      <c r="H14" s="74"/>
      <c r="I14" s="49">
        <v>31.5684</v>
      </c>
      <c r="J14" s="49">
        <f>101.231+2</f>
        <v>103.23099999999999</v>
      </c>
      <c r="K14" s="49">
        <v>100</v>
      </c>
      <c r="L14" s="49">
        <f>-50+150</f>
        <v>100</v>
      </c>
      <c r="M14" s="71"/>
      <c r="N14" s="71">
        <v>30</v>
      </c>
      <c r="O14" s="71">
        <f>150+40</f>
        <v>190</v>
      </c>
      <c r="P14" s="71">
        <f>100+130</f>
        <v>230</v>
      </c>
      <c r="Q14" s="71">
        <f>50</f>
        <v>50</v>
      </c>
      <c r="R14" s="71"/>
      <c r="S14" s="71"/>
      <c r="T14" s="71">
        <v>50</v>
      </c>
      <c r="U14" s="49"/>
      <c r="V14" s="73">
        <f t="shared" si="8"/>
        <v>40.931350000000002</v>
      </c>
      <c r="W14" s="49"/>
      <c r="X14" s="49"/>
      <c r="Y14" s="49">
        <v>40.931350000000002</v>
      </c>
      <c r="Z14" s="49"/>
      <c r="AA14" s="49"/>
    </row>
    <row r="15" spans="1:33" x14ac:dyDescent="0.2">
      <c r="A15" s="12" t="s">
        <v>11</v>
      </c>
      <c r="B15" s="73">
        <f t="shared" si="7"/>
        <v>-148</v>
      </c>
      <c r="C15" s="74"/>
      <c r="D15" s="73">
        <f t="shared" si="6"/>
        <v>-148</v>
      </c>
      <c r="E15" s="74"/>
      <c r="F15" s="74"/>
      <c r="G15" s="74"/>
      <c r="H15" s="74"/>
      <c r="I15" s="49"/>
      <c r="J15" s="49">
        <v>2</v>
      </c>
      <c r="K15" s="49"/>
      <c r="L15" s="49">
        <v>-150</v>
      </c>
      <c r="M15" s="71">
        <v>250</v>
      </c>
      <c r="N15" s="71"/>
      <c r="O15" s="71"/>
      <c r="P15" s="71"/>
      <c r="Q15" s="71"/>
      <c r="R15" s="71"/>
      <c r="S15" s="71"/>
      <c r="T15" s="71"/>
      <c r="U15" s="49"/>
      <c r="V15" s="73">
        <f t="shared" si="8"/>
        <v>0</v>
      </c>
      <c r="W15" s="49"/>
      <c r="X15" s="49"/>
      <c r="Y15" s="49"/>
      <c r="Z15" s="49"/>
      <c r="AA15" s="49"/>
    </row>
    <row r="16" spans="1:33" x14ac:dyDescent="0.2">
      <c r="A16" s="12" t="s">
        <v>12</v>
      </c>
      <c r="B16" s="73">
        <f t="shared" si="7"/>
        <v>544.5</v>
      </c>
      <c r="C16" s="74"/>
      <c r="D16" s="73">
        <f t="shared" si="6"/>
        <v>509.5</v>
      </c>
      <c r="E16" s="74"/>
      <c r="F16" s="74">
        <v>5.5</v>
      </c>
      <c r="G16" s="74">
        <v>500</v>
      </c>
      <c r="H16" s="74"/>
      <c r="I16" s="49"/>
      <c r="J16" s="49">
        <v>4</v>
      </c>
      <c r="K16" s="49"/>
      <c r="L16" s="49"/>
      <c r="M16" s="71"/>
      <c r="N16" s="71"/>
      <c r="O16" s="71"/>
      <c r="P16" s="71"/>
      <c r="Q16" s="71"/>
      <c r="R16" s="71"/>
      <c r="S16" s="71"/>
      <c r="T16" s="71"/>
      <c r="U16" s="49"/>
      <c r="V16" s="73">
        <f t="shared" si="8"/>
        <v>35</v>
      </c>
      <c r="W16" s="49"/>
      <c r="X16" s="49"/>
      <c r="Y16" s="49">
        <v>35</v>
      </c>
      <c r="Z16" s="49"/>
      <c r="AA16" s="49"/>
    </row>
    <row r="17" spans="1:27" x14ac:dyDescent="0.2">
      <c r="A17" s="12" t="s">
        <v>13</v>
      </c>
      <c r="B17" s="73">
        <f t="shared" si="7"/>
        <v>99.048249999999996</v>
      </c>
      <c r="C17" s="74"/>
      <c r="D17" s="73">
        <f t="shared" si="6"/>
        <v>37</v>
      </c>
      <c r="E17" s="74"/>
      <c r="F17" s="74"/>
      <c r="G17" s="74">
        <v>35</v>
      </c>
      <c r="H17" s="74"/>
      <c r="I17" s="49"/>
      <c r="J17" s="49">
        <v>2</v>
      </c>
      <c r="K17" s="49"/>
      <c r="L17" s="49"/>
      <c r="M17" s="75">
        <v>133.4</v>
      </c>
      <c r="N17" s="75"/>
      <c r="O17" s="71">
        <v>133.30000000000001</v>
      </c>
      <c r="P17" s="71"/>
      <c r="Q17" s="71"/>
      <c r="R17" s="71"/>
      <c r="S17" s="71">
        <v>133.30000000000001</v>
      </c>
      <c r="T17" s="71"/>
      <c r="U17" s="49"/>
      <c r="V17" s="73">
        <f t="shared" si="8"/>
        <v>62.048250000000003</v>
      </c>
      <c r="W17" s="49"/>
      <c r="X17" s="49"/>
      <c r="Y17" s="49">
        <v>62.048250000000003</v>
      </c>
      <c r="Z17" s="49"/>
      <c r="AA17" s="49"/>
    </row>
    <row r="18" spans="1:27" x14ac:dyDescent="0.2">
      <c r="A18" s="12" t="s">
        <v>14</v>
      </c>
      <c r="B18" s="73">
        <f t="shared" si="7"/>
        <v>9.5</v>
      </c>
      <c r="C18" s="74"/>
      <c r="D18" s="73">
        <f t="shared" si="6"/>
        <v>9.5</v>
      </c>
      <c r="E18" s="74"/>
      <c r="F18" s="74">
        <v>5.5</v>
      </c>
      <c r="G18" s="74"/>
      <c r="H18" s="74"/>
      <c r="I18" s="49"/>
      <c r="J18" s="49">
        <v>4</v>
      </c>
      <c r="K18" s="49"/>
      <c r="L18" s="49"/>
      <c r="M18" s="71"/>
      <c r="N18" s="71"/>
      <c r="O18" s="71"/>
      <c r="P18" s="71"/>
      <c r="Q18" s="71"/>
      <c r="R18" s="71"/>
      <c r="S18" s="71"/>
      <c r="T18" s="71"/>
      <c r="U18" s="49"/>
      <c r="V18" s="73">
        <f t="shared" si="8"/>
        <v>0</v>
      </c>
      <c r="W18" s="49"/>
      <c r="X18" s="49"/>
      <c r="Y18" s="49"/>
      <c r="Z18" s="49"/>
      <c r="AA18" s="49"/>
    </row>
    <row r="19" spans="1:27" s="2" customFormat="1" x14ac:dyDescent="0.2">
      <c r="A19" s="13" t="s">
        <v>15</v>
      </c>
      <c r="B19" s="48">
        <f>SUM(B9:B18)</f>
        <v>-8687.4797999999992</v>
      </c>
      <c r="C19" s="48">
        <f t="shared" ref="C19:Q19" si="9">SUM(C9:C18)</f>
        <v>-10108.8956</v>
      </c>
      <c r="D19" s="73">
        <f>SUM(D9:D18)</f>
        <v>1253.4362000000001</v>
      </c>
      <c r="E19" s="48">
        <f t="shared" si="9"/>
        <v>150</v>
      </c>
      <c r="F19" s="48">
        <f t="shared" si="9"/>
        <v>38.5</v>
      </c>
      <c r="G19" s="48">
        <f t="shared" ref="G19" si="10">SUM(G9:G18)</f>
        <v>535</v>
      </c>
      <c r="H19" s="48">
        <f t="shared" si="9"/>
        <v>63.136800000000001</v>
      </c>
      <c r="I19" s="48">
        <f t="shared" si="9"/>
        <v>281.5684</v>
      </c>
      <c r="J19" s="48">
        <f t="shared" si="9"/>
        <v>135.23099999999999</v>
      </c>
      <c r="K19" s="48">
        <f t="shared" si="9"/>
        <v>100</v>
      </c>
      <c r="L19" s="48">
        <f t="shared" si="9"/>
        <v>-50</v>
      </c>
      <c r="M19" s="76">
        <f t="shared" si="9"/>
        <v>383.4</v>
      </c>
      <c r="N19" s="76">
        <f t="shared" si="9"/>
        <v>30</v>
      </c>
      <c r="O19" s="76">
        <f t="shared" si="9"/>
        <v>323.3</v>
      </c>
      <c r="P19" s="76">
        <f t="shared" si="9"/>
        <v>230</v>
      </c>
      <c r="Q19" s="76">
        <f t="shared" si="9"/>
        <v>250</v>
      </c>
      <c r="R19" s="76">
        <f t="shared" ref="R19:S19" si="11">SUM(R9:R18)</f>
        <v>600</v>
      </c>
      <c r="S19" s="76">
        <f t="shared" si="11"/>
        <v>133.30000000000001</v>
      </c>
      <c r="T19" s="76">
        <f>SUM(T9:T18)</f>
        <v>50</v>
      </c>
      <c r="U19" s="48">
        <f>SUM(U9:U18)</f>
        <v>0</v>
      </c>
      <c r="V19" s="73">
        <f t="shared" ref="V19:V36" si="12">SUM(W19:AA19)</f>
        <v>167.9796</v>
      </c>
      <c r="W19" s="48">
        <f>SUM(W9:W18)</f>
        <v>0</v>
      </c>
      <c r="X19" s="48">
        <f>SUM(X9:X18)</f>
        <v>0</v>
      </c>
      <c r="Y19" s="48">
        <f>SUM(Y9:Y18)</f>
        <v>167.9796</v>
      </c>
      <c r="Z19" s="48"/>
      <c r="AA19" s="48">
        <f t="shared" ref="AA19" si="13">SUM(AA9:AA18)</f>
        <v>0</v>
      </c>
    </row>
    <row r="20" spans="1:27" s="10" customFormat="1" x14ac:dyDescent="0.2">
      <c r="A20" s="14"/>
      <c r="B20" s="15">
        <v>-8687.4797999999992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60"/>
      <c r="N20" s="60"/>
      <c r="O20" s="60"/>
      <c r="P20" s="60"/>
      <c r="Q20" s="60"/>
      <c r="R20" s="60"/>
      <c r="S20" s="60"/>
      <c r="T20" s="60"/>
      <c r="U20" s="15"/>
      <c r="V20" s="16">
        <f t="shared" si="12"/>
        <v>0</v>
      </c>
      <c r="W20" s="15"/>
      <c r="X20" s="15"/>
      <c r="Y20" s="15"/>
      <c r="Z20" s="15"/>
      <c r="AA20" s="15"/>
    </row>
    <row r="21" spans="1:27" hidden="1" x14ac:dyDescent="0.2">
      <c r="A21" s="17"/>
      <c r="B21" s="18">
        <f>SUM(I21:AA21)</f>
        <v>0</v>
      </c>
      <c r="C21" s="18"/>
      <c r="D21" s="16"/>
      <c r="E21" s="16"/>
      <c r="F21" s="16"/>
      <c r="G21" s="16"/>
      <c r="H21" s="16"/>
      <c r="I21" s="19"/>
      <c r="J21" s="19"/>
      <c r="K21" s="19"/>
      <c r="L21" s="19"/>
      <c r="M21" s="61"/>
      <c r="N21" s="61"/>
      <c r="O21" s="61"/>
      <c r="P21" s="61"/>
      <c r="Q21" s="61"/>
      <c r="R21" s="61"/>
      <c r="S21" s="61"/>
      <c r="T21" s="61"/>
      <c r="U21" s="19"/>
      <c r="V21" s="16">
        <f t="shared" si="12"/>
        <v>0</v>
      </c>
      <c r="W21" s="20"/>
      <c r="X21" s="20"/>
      <c r="Y21" s="19"/>
      <c r="Z21" s="19"/>
      <c r="AA21" s="19"/>
    </row>
    <row r="22" spans="1:27" hidden="1" x14ac:dyDescent="0.2">
      <c r="A22" s="17"/>
      <c r="B22" s="18">
        <f>SUM(I22:AA22)</f>
        <v>0</v>
      </c>
      <c r="C22" s="18"/>
      <c r="D22" s="16"/>
      <c r="E22" s="16"/>
      <c r="F22" s="16"/>
      <c r="G22" s="16"/>
      <c r="H22" s="16"/>
      <c r="I22" s="19"/>
      <c r="J22" s="19"/>
      <c r="K22" s="19"/>
      <c r="L22" s="19"/>
      <c r="M22" s="61"/>
      <c r="N22" s="61"/>
      <c r="O22" s="61"/>
      <c r="P22" s="61"/>
      <c r="Q22" s="61"/>
      <c r="R22" s="61"/>
      <c r="S22" s="61"/>
      <c r="T22" s="61"/>
      <c r="U22" s="19"/>
      <c r="V22" s="16">
        <f t="shared" si="12"/>
        <v>0</v>
      </c>
      <c r="W22" s="20"/>
      <c r="X22" s="20"/>
      <c r="Y22" s="19"/>
      <c r="Z22" s="19"/>
      <c r="AA22" s="19"/>
    </row>
    <row r="23" spans="1:27" hidden="1" x14ac:dyDescent="0.2">
      <c r="A23" s="17"/>
      <c r="B23" s="18">
        <f>SUM(I23:AA23)</f>
        <v>0</v>
      </c>
      <c r="C23" s="18"/>
      <c r="D23" s="16"/>
      <c r="E23" s="16"/>
      <c r="F23" s="16"/>
      <c r="G23" s="16"/>
      <c r="H23" s="16"/>
      <c r="I23" s="19"/>
      <c r="J23" s="19"/>
      <c r="K23" s="19"/>
      <c r="L23" s="19"/>
      <c r="M23" s="61"/>
      <c r="N23" s="61"/>
      <c r="O23" s="61"/>
      <c r="P23" s="61"/>
      <c r="Q23" s="61"/>
      <c r="R23" s="61"/>
      <c r="S23" s="61"/>
      <c r="T23" s="61"/>
      <c r="U23" s="19"/>
      <c r="V23" s="16">
        <f t="shared" si="12"/>
        <v>0</v>
      </c>
      <c r="W23" s="20"/>
      <c r="X23" s="45"/>
      <c r="Y23" s="21"/>
      <c r="Z23" s="21"/>
      <c r="AA23" s="21"/>
    </row>
    <row r="24" spans="1:27" s="8" customFormat="1" x14ac:dyDescent="0.2">
      <c r="A24" s="22"/>
      <c r="B24" s="23">
        <f>B19-B20</f>
        <v>0</v>
      </c>
      <c r="C24" s="24"/>
      <c r="D24" s="16">
        <f t="shared" ref="D24:D36" si="14">SUM(E24:U24)</f>
        <v>0</v>
      </c>
      <c r="E24" s="16"/>
      <c r="F24" s="16"/>
      <c r="G24" s="16"/>
      <c r="H24" s="16"/>
      <c r="I24" s="24"/>
      <c r="J24" s="24"/>
      <c r="K24" s="24"/>
      <c r="L24" s="24"/>
      <c r="M24" s="62"/>
      <c r="N24" s="62"/>
      <c r="O24" s="62"/>
      <c r="P24" s="62"/>
      <c r="Q24" s="62"/>
      <c r="R24" s="62"/>
      <c r="S24" s="62"/>
      <c r="T24" s="62"/>
      <c r="U24" s="24"/>
      <c r="V24" s="16">
        <f t="shared" si="12"/>
        <v>0</v>
      </c>
      <c r="W24" s="26"/>
      <c r="X24" s="26"/>
      <c r="Y24" s="24"/>
      <c r="Z24" s="24"/>
      <c r="AA24" s="25"/>
    </row>
    <row r="25" spans="1:27" s="30" customFormat="1" x14ac:dyDescent="0.2">
      <c r="A25" s="27" t="s">
        <v>16</v>
      </c>
      <c r="B25" s="23">
        <f t="shared" ref="B25:B37" si="15">C25+D25+V25</f>
        <v>0</v>
      </c>
      <c r="C25" s="24"/>
      <c r="D25" s="16">
        <f t="shared" si="14"/>
        <v>0</v>
      </c>
      <c r="E25" s="16"/>
      <c r="F25" s="16"/>
      <c r="G25" s="16"/>
      <c r="H25" s="16"/>
      <c r="I25" s="24"/>
      <c r="J25" s="24"/>
      <c r="K25" s="24"/>
      <c r="L25" s="24"/>
      <c r="M25" s="62"/>
      <c r="N25" s="62"/>
      <c r="O25" s="62"/>
      <c r="P25" s="62"/>
      <c r="Q25" s="62"/>
      <c r="R25" s="62"/>
      <c r="S25" s="62"/>
      <c r="T25" s="62"/>
      <c r="U25" s="24"/>
      <c r="V25" s="16">
        <f t="shared" si="12"/>
        <v>0</v>
      </c>
      <c r="W25" s="29"/>
      <c r="X25" s="29"/>
      <c r="Y25" s="24"/>
      <c r="Z25" s="24"/>
      <c r="AA25" s="28"/>
    </row>
    <row r="26" spans="1:27" hidden="1" x14ac:dyDescent="0.2">
      <c r="A26" s="31"/>
      <c r="B26" s="23">
        <f t="shared" si="15"/>
        <v>0</v>
      </c>
      <c r="C26" s="32"/>
      <c r="D26" s="16">
        <f t="shared" si="14"/>
        <v>0</v>
      </c>
      <c r="E26" s="16"/>
      <c r="F26" s="16"/>
      <c r="G26" s="16"/>
      <c r="H26" s="16"/>
      <c r="I26" s="32"/>
      <c r="J26" s="32"/>
      <c r="K26" s="32"/>
      <c r="L26" s="32"/>
      <c r="M26" s="63"/>
      <c r="N26" s="63"/>
      <c r="O26" s="63"/>
      <c r="P26" s="63"/>
      <c r="Q26" s="63"/>
      <c r="R26" s="63"/>
      <c r="S26" s="63"/>
      <c r="T26" s="63"/>
      <c r="U26" s="32"/>
      <c r="V26" s="16">
        <f t="shared" si="12"/>
        <v>0</v>
      </c>
      <c r="W26" s="20"/>
      <c r="X26" s="20"/>
      <c r="Y26" s="32"/>
      <c r="Z26" s="32"/>
      <c r="AA26" s="19"/>
    </row>
    <row r="27" spans="1:27" hidden="1" x14ac:dyDescent="0.2">
      <c r="A27" s="31"/>
      <c r="B27" s="23">
        <f t="shared" si="15"/>
        <v>0</v>
      </c>
      <c r="C27" s="32"/>
      <c r="D27" s="16">
        <f t="shared" si="14"/>
        <v>0</v>
      </c>
      <c r="E27" s="16"/>
      <c r="F27" s="16"/>
      <c r="G27" s="16"/>
      <c r="H27" s="16"/>
      <c r="I27" s="32"/>
      <c r="J27" s="32"/>
      <c r="K27" s="32"/>
      <c r="L27" s="32"/>
      <c r="M27" s="63"/>
      <c r="N27" s="63"/>
      <c r="O27" s="63"/>
      <c r="P27" s="63"/>
      <c r="Q27" s="63"/>
      <c r="R27" s="63"/>
      <c r="S27" s="63"/>
      <c r="T27" s="63"/>
      <c r="U27" s="32"/>
      <c r="V27" s="16">
        <f t="shared" si="12"/>
        <v>0</v>
      </c>
      <c r="W27" s="20"/>
      <c r="X27" s="20"/>
      <c r="Y27" s="32"/>
      <c r="Z27" s="32"/>
      <c r="AA27" s="19"/>
    </row>
    <row r="28" spans="1:27" x14ac:dyDescent="0.2">
      <c r="A28" s="34" t="s">
        <v>17</v>
      </c>
      <c r="B28" s="23">
        <f t="shared" si="15"/>
        <v>-50</v>
      </c>
      <c r="C28" s="32"/>
      <c r="D28" s="16">
        <f t="shared" si="14"/>
        <v>-50</v>
      </c>
      <c r="E28" s="16"/>
      <c r="F28" s="16"/>
      <c r="G28" s="16"/>
      <c r="H28" s="16"/>
      <c r="I28" s="32"/>
      <c r="J28" s="32"/>
      <c r="K28" s="32"/>
      <c r="L28" s="32">
        <f>L19</f>
        <v>-50</v>
      </c>
      <c r="M28" s="63"/>
      <c r="N28" s="63"/>
      <c r="O28" s="63"/>
      <c r="P28" s="63"/>
      <c r="Q28" s="63"/>
      <c r="R28" s="63"/>
      <c r="S28" s="63"/>
      <c r="T28" s="63"/>
      <c r="U28" s="32"/>
      <c r="V28" s="16">
        <f t="shared" si="12"/>
        <v>0</v>
      </c>
      <c r="W28" s="20"/>
      <c r="X28" s="20"/>
      <c r="Y28" s="32"/>
      <c r="Z28" s="32"/>
      <c r="AA28" s="19"/>
    </row>
    <row r="29" spans="1:27" x14ac:dyDescent="0.2">
      <c r="A29" s="34" t="s">
        <v>27</v>
      </c>
      <c r="B29" s="23">
        <f t="shared" si="15"/>
        <v>281.5684</v>
      </c>
      <c r="C29" s="32"/>
      <c r="D29" s="16">
        <f t="shared" si="14"/>
        <v>281.5684</v>
      </c>
      <c r="E29" s="16"/>
      <c r="F29" s="16"/>
      <c r="G29" s="16"/>
      <c r="H29" s="16"/>
      <c r="I29" s="32">
        <f>I19</f>
        <v>281.5684</v>
      </c>
      <c r="J29" s="32"/>
      <c r="K29" s="32"/>
      <c r="L29" s="32"/>
      <c r="M29" s="63"/>
      <c r="N29" s="63"/>
      <c r="O29" s="63"/>
      <c r="P29" s="63"/>
      <c r="Q29" s="63"/>
      <c r="R29" s="63"/>
      <c r="S29" s="63"/>
      <c r="T29" s="63"/>
      <c r="U29" s="32"/>
      <c r="V29" s="16">
        <f t="shared" si="12"/>
        <v>0</v>
      </c>
      <c r="W29" s="20"/>
      <c r="X29" s="20"/>
      <c r="Y29" s="32"/>
      <c r="Z29" s="32"/>
      <c r="AA29" s="19"/>
    </row>
    <row r="30" spans="1:27" hidden="1" x14ac:dyDescent="0.2">
      <c r="A30" s="34"/>
      <c r="B30" s="23">
        <f t="shared" si="15"/>
        <v>0</v>
      </c>
      <c r="C30" s="32"/>
      <c r="D30" s="16">
        <f t="shared" si="14"/>
        <v>0</v>
      </c>
      <c r="E30" s="16"/>
      <c r="F30" s="16"/>
      <c r="G30" s="16"/>
      <c r="H30" s="16"/>
      <c r="I30" s="32"/>
      <c r="J30" s="32"/>
      <c r="K30" s="32"/>
      <c r="L30" s="32"/>
      <c r="M30" s="63"/>
      <c r="N30" s="63"/>
      <c r="O30" s="63"/>
      <c r="P30" s="63"/>
      <c r="Q30" s="63"/>
      <c r="R30" s="63"/>
      <c r="S30" s="63"/>
      <c r="T30" s="63"/>
      <c r="U30" s="32"/>
      <c r="V30" s="16">
        <f t="shared" si="12"/>
        <v>0</v>
      </c>
      <c r="W30" s="20"/>
      <c r="X30" s="20"/>
      <c r="Y30" s="32"/>
      <c r="Z30" s="32"/>
      <c r="AA30" s="19"/>
    </row>
    <row r="31" spans="1:27" hidden="1" x14ac:dyDescent="0.2">
      <c r="A31" s="34"/>
      <c r="B31" s="23">
        <f t="shared" si="15"/>
        <v>0</v>
      </c>
      <c r="C31" s="32"/>
      <c r="D31" s="16">
        <f t="shared" si="14"/>
        <v>0</v>
      </c>
      <c r="E31" s="16"/>
      <c r="F31" s="16"/>
      <c r="G31" s="16"/>
      <c r="H31" s="16"/>
      <c r="I31" s="32"/>
      <c r="J31" s="32"/>
      <c r="K31" s="32"/>
      <c r="L31" s="32"/>
      <c r="M31" s="63"/>
      <c r="N31" s="63"/>
      <c r="O31" s="63"/>
      <c r="P31" s="63"/>
      <c r="Q31" s="63"/>
      <c r="R31" s="63"/>
      <c r="S31" s="63"/>
      <c r="T31" s="63"/>
      <c r="U31" s="32"/>
      <c r="V31" s="16">
        <f t="shared" si="12"/>
        <v>0</v>
      </c>
      <c r="W31" s="20"/>
      <c r="X31" s="20"/>
      <c r="Y31" s="32"/>
      <c r="Z31" s="32"/>
      <c r="AA31" s="19"/>
    </row>
    <row r="32" spans="1:27" x14ac:dyDescent="0.2">
      <c r="A32" s="34" t="s">
        <v>28</v>
      </c>
      <c r="B32" s="23">
        <f t="shared" si="15"/>
        <v>50</v>
      </c>
      <c r="C32" s="32"/>
      <c r="D32" s="16">
        <f t="shared" si="14"/>
        <v>50</v>
      </c>
      <c r="E32" s="16"/>
      <c r="F32" s="16"/>
      <c r="G32" s="16"/>
      <c r="H32" s="16"/>
      <c r="I32" s="32"/>
      <c r="J32" s="32"/>
      <c r="K32" s="32"/>
      <c r="L32" s="32"/>
      <c r="M32" s="63"/>
      <c r="N32" s="63"/>
      <c r="O32" s="63"/>
      <c r="P32" s="63"/>
      <c r="Q32" s="63"/>
      <c r="R32" s="63"/>
      <c r="S32" s="63"/>
      <c r="T32" s="63">
        <f>T19</f>
        <v>50</v>
      </c>
      <c r="U32" s="32"/>
      <c r="V32" s="16">
        <f t="shared" si="12"/>
        <v>0</v>
      </c>
      <c r="W32" s="20"/>
      <c r="X32" s="20"/>
      <c r="Y32" s="32"/>
      <c r="Z32" s="32"/>
      <c r="AA32" s="19"/>
    </row>
    <row r="33" spans="1:27" x14ac:dyDescent="0.2">
      <c r="A33" s="35" t="s">
        <v>18</v>
      </c>
      <c r="B33" s="23">
        <f t="shared" si="15"/>
        <v>167.9796</v>
      </c>
      <c r="C33" s="19"/>
      <c r="D33" s="16">
        <f t="shared" si="14"/>
        <v>0</v>
      </c>
      <c r="E33" s="16"/>
      <c r="F33" s="16"/>
      <c r="G33" s="16"/>
      <c r="H33" s="16"/>
      <c r="I33" s="19"/>
      <c r="J33" s="19"/>
      <c r="K33" s="19"/>
      <c r="L33" s="19"/>
      <c r="M33" s="61"/>
      <c r="N33" s="61"/>
      <c r="O33" s="61"/>
      <c r="P33" s="61"/>
      <c r="Q33" s="61"/>
      <c r="R33" s="61"/>
      <c r="S33" s="61"/>
      <c r="T33" s="61"/>
      <c r="U33" s="19"/>
      <c r="V33" s="16">
        <f t="shared" si="12"/>
        <v>167.9796</v>
      </c>
      <c r="W33" s="19"/>
      <c r="X33" s="19"/>
      <c r="Y33" s="19">
        <f>Y19</f>
        <v>167.9796</v>
      </c>
      <c r="Z33" s="19"/>
      <c r="AA33" s="19"/>
    </row>
    <row r="34" spans="1:27" x14ac:dyDescent="0.2">
      <c r="A34" s="35" t="s">
        <v>19</v>
      </c>
      <c r="B34" s="23">
        <f t="shared" si="15"/>
        <v>0</v>
      </c>
      <c r="C34" s="19"/>
      <c r="D34" s="16">
        <f t="shared" si="14"/>
        <v>0</v>
      </c>
      <c r="E34" s="16"/>
      <c r="F34" s="16"/>
      <c r="G34" s="16"/>
      <c r="H34" s="16"/>
      <c r="I34" s="19"/>
      <c r="J34" s="19"/>
      <c r="K34" s="19"/>
      <c r="L34" s="19"/>
      <c r="M34" s="61"/>
      <c r="N34" s="61"/>
      <c r="O34" s="61"/>
      <c r="P34" s="61"/>
      <c r="Q34" s="61"/>
      <c r="R34" s="61"/>
      <c r="S34" s="61"/>
      <c r="T34" s="61"/>
      <c r="U34" s="19"/>
      <c r="V34" s="16">
        <f t="shared" si="12"/>
        <v>0</v>
      </c>
      <c r="W34" s="19"/>
      <c r="X34" s="19"/>
      <c r="Y34" s="19"/>
      <c r="Z34" s="19"/>
      <c r="AA34" s="19">
        <f>AA19</f>
        <v>0</v>
      </c>
    </row>
    <row r="35" spans="1:27" x14ac:dyDescent="0.2">
      <c r="A35" s="35" t="s">
        <v>20</v>
      </c>
      <c r="B35" s="23">
        <f t="shared" si="15"/>
        <v>0</v>
      </c>
      <c r="C35" s="19"/>
      <c r="D35" s="16">
        <f t="shared" si="14"/>
        <v>0</v>
      </c>
      <c r="E35" s="16"/>
      <c r="F35" s="16"/>
      <c r="G35" s="16"/>
      <c r="H35" s="16"/>
      <c r="I35" s="19"/>
      <c r="J35" s="19"/>
      <c r="K35" s="19"/>
      <c r="L35" s="19"/>
      <c r="M35" s="61"/>
      <c r="N35" s="61"/>
      <c r="O35" s="61"/>
      <c r="P35" s="61"/>
      <c r="Q35" s="61"/>
      <c r="R35" s="61"/>
      <c r="S35" s="61"/>
      <c r="T35" s="61"/>
      <c r="U35" s="19"/>
      <c r="V35" s="16">
        <f t="shared" si="12"/>
        <v>0</v>
      </c>
      <c r="W35" s="19"/>
      <c r="X35" s="19"/>
      <c r="Y35" s="19"/>
      <c r="Z35" s="19"/>
      <c r="AA35" s="19"/>
    </row>
    <row r="36" spans="1:27" x14ac:dyDescent="0.2">
      <c r="A36" s="35" t="s">
        <v>29</v>
      </c>
      <c r="B36" s="23">
        <f t="shared" si="15"/>
        <v>150</v>
      </c>
      <c r="C36" s="19"/>
      <c r="D36" s="16">
        <f t="shared" si="14"/>
        <v>150</v>
      </c>
      <c r="E36" s="16">
        <f>E19</f>
        <v>150</v>
      </c>
      <c r="F36" s="16"/>
      <c r="G36" s="16"/>
      <c r="H36" s="16"/>
      <c r="I36" s="19"/>
      <c r="J36" s="19"/>
      <c r="K36" s="19"/>
      <c r="L36" s="19"/>
      <c r="M36" s="61"/>
      <c r="N36" s="61"/>
      <c r="O36" s="61"/>
      <c r="P36" s="61"/>
      <c r="Q36" s="61"/>
      <c r="R36" s="61"/>
      <c r="S36" s="61"/>
      <c r="T36" s="61"/>
      <c r="U36" s="19"/>
      <c r="V36" s="16">
        <f t="shared" si="12"/>
        <v>0</v>
      </c>
      <c r="W36" s="19">
        <f>W19</f>
        <v>0</v>
      </c>
      <c r="X36" s="19"/>
      <c r="Y36" s="19"/>
      <c r="Z36" s="19"/>
      <c r="AA36" s="19"/>
    </row>
    <row r="37" spans="1:27" x14ac:dyDescent="0.2">
      <c r="A37" s="35"/>
      <c r="B37" s="23">
        <f t="shared" si="15"/>
        <v>599.548</v>
      </c>
      <c r="C37" s="19"/>
      <c r="D37" s="16">
        <f>SUM(D24:D36)</f>
        <v>431.5684</v>
      </c>
      <c r="E37" s="16">
        <f t="shared" ref="E37:U37" si="16">SUM(E24:E36)</f>
        <v>150</v>
      </c>
      <c r="F37" s="16"/>
      <c r="G37" s="16"/>
      <c r="H37" s="16"/>
      <c r="I37" s="16">
        <f t="shared" si="16"/>
        <v>281.5684</v>
      </c>
      <c r="J37" s="16"/>
      <c r="K37" s="16"/>
      <c r="L37" s="16">
        <f t="shared" si="16"/>
        <v>-50</v>
      </c>
      <c r="M37" s="64"/>
      <c r="N37" s="64"/>
      <c r="O37" s="64"/>
      <c r="P37" s="64"/>
      <c r="Q37" s="64"/>
      <c r="R37" s="64"/>
      <c r="S37" s="64"/>
      <c r="T37" s="64">
        <f t="shared" si="16"/>
        <v>50</v>
      </c>
      <c r="U37" s="16">
        <f t="shared" si="16"/>
        <v>0</v>
      </c>
      <c r="V37" s="16">
        <f t="shared" ref="V37" si="17">SUM(V24:V36)</f>
        <v>167.9796</v>
      </c>
      <c r="W37" s="16">
        <f t="shared" ref="W37" si="18">SUM(W24:W36)</f>
        <v>0</v>
      </c>
      <c r="X37" s="16"/>
      <c r="Y37" s="16">
        <f t="shared" ref="Y37" si="19">SUM(Y24:Y36)</f>
        <v>167.9796</v>
      </c>
      <c r="Z37" s="16"/>
      <c r="AA37" s="16">
        <f t="shared" ref="AA37" si="20">SUM(AA24:AA36)</f>
        <v>0</v>
      </c>
    </row>
    <row r="38" spans="1:27" x14ac:dyDescent="0.2">
      <c r="A38" s="36"/>
      <c r="B38" s="37"/>
      <c r="C38" s="21"/>
      <c r="D38" s="38"/>
      <c r="E38" s="38"/>
      <c r="F38" s="38"/>
      <c r="G38" s="38"/>
      <c r="H38" s="38"/>
      <c r="I38" s="21"/>
      <c r="J38" s="21"/>
      <c r="K38" s="21"/>
      <c r="L38" s="21"/>
      <c r="M38" s="65"/>
      <c r="N38" s="65"/>
      <c r="O38" s="65"/>
      <c r="P38" s="65"/>
      <c r="Q38" s="65"/>
      <c r="R38" s="65"/>
      <c r="S38" s="65"/>
      <c r="T38" s="65"/>
      <c r="U38" s="21"/>
      <c r="V38" s="16"/>
      <c r="W38" s="21"/>
      <c r="X38" s="21"/>
      <c r="Y38" s="21"/>
      <c r="Z38" s="21"/>
      <c r="AA38" s="21"/>
    </row>
    <row r="39" spans="1:27" s="33" customFormat="1" x14ac:dyDescent="0.2">
      <c r="A39" s="35"/>
      <c r="B39" s="23"/>
      <c r="C39" s="19"/>
      <c r="D39" s="18"/>
      <c r="E39" s="18"/>
      <c r="F39" s="18"/>
      <c r="G39" s="18"/>
      <c r="H39" s="18"/>
      <c r="I39" s="19"/>
      <c r="J39" s="19"/>
      <c r="K39" s="19"/>
      <c r="L39" s="19"/>
      <c r="M39" s="61"/>
      <c r="N39" s="61"/>
      <c r="O39" s="61"/>
      <c r="P39" s="61"/>
      <c r="Q39" s="61"/>
      <c r="R39" s="61"/>
      <c r="S39" s="61"/>
      <c r="T39" s="61"/>
      <c r="U39" s="19"/>
      <c r="V39" s="16"/>
      <c r="W39" s="19"/>
      <c r="X39" s="19"/>
      <c r="Y39" s="19"/>
      <c r="Z39" s="19"/>
    </row>
    <row r="40" spans="1:27" s="2" customFormat="1" x14ac:dyDescent="0.2">
      <c r="A40" s="39"/>
      <c r="B40" s="40">
        <f>SUM(B25:B38)</f>
        <v>1199.096</v>
      </c>
      <c r="C40" s="40"/>
      <c r="D40" s="40">
        <f>D19-D37</f>
        <v>821.8678000000001</v>
      </c>
      <c r="E40" s="40">
        <f t="shared" ref="E40:AA40" si="21">E19-E37</f>
        <v>0</v>
      </c>
      <c r="F40" s="40"/>
      <c r="G40" s="40"/>
      <c r="H40" s="40"/>
      <c r="I40" s="40">
        <f t="shared" si="21"/>
        <v>0</v>
      </c>
      <c r="J40" s="40"/>
      <c r="K40" s="40"/>
      <c r="L40" s="40">
        <f t="shared" si="21"/>
        <v>0</v>
      </c>
      <c r="M40" s="66"/>
      <c r="N40" s="66"/>
      <c r="O40" s="66"/>
      <c r="P40" s="66"/>
      <c r="Q40" s="66"/>
      <c r="R40" s="66"/>
      <c r="S40" s="66"/>
      <c r="T40" s="66">
        <f t="shared" si="21"/>
        <v>0</v>
      </c>
      <c r="U40" s="40">
        <f t="shared" si="21"/>
        <v>0</v>
      </c>
      <c r="V40" s="40">
        <f t="shared" si="21"/>
        <v>0</v>
      </c>
      <c r="W40" s="40">
        <f t="shared" si="21"/>
        <v>0</v>
      </c>
      <c r="X40" s="40"/>
      <c r="Y40" s="40">
        <f t="shared" si="21"/>
        <v>0</v>
      </c>
      <c r="Z40" s="40"/>
      <c r="AA40" s="40">
        <f t="shared" si="21"/>
        <v>0</v>
      </c>
    </row>
  </sheetData>
  <mergeCells count="13">
    <mergeCell ref="A3:A6"/>
    <mergeCell ref="B3:B6"/>
    <mergeCell ref="C3:Y3"/>
    <mergeCell ref="C4:U4"/>
    <mergeCell ref="V4:AA4"/>
    <mergeCell ref="L5:L6"/>
    <mergeCell ref="M5:T5"/>
    <mergeCell ref="I5:I6"/>
    <mergeCell ref="H5:H6"/>
    <mergeCell ref="G5:G6"/>
    <mergeCell ref="E5:E6"/>
    <mergeCell ref="D5:D6"/>
    <mergeCell ref="K5:K6"/>
  </mergeCells>
  <pageMargins left="0.78740157480314965" right="0" top="1.1811023622047245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 дек</vt:lpstr>
      <vt:lpstr>'СП дек'!Область_печати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MainAdmin</cp:lastModifiedBy>
  <cp:lastPrinted>2021-04-20T04:22:51Z</cp:lastPrinted>
  <dcterms:created xsi:type="dcterms:W3CDTF">2018-12-20T08:51:20Z</dcterms:created>
  <dcterms:modified xsi:type="dcterms:W3CDTF">2021-04-20T04:24:47Z</dcterms:modified>
</cp:coreProperties>
</file>