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195" windowHeight="12075" activeTab="1"/>
  </bookViews>
  <sheets>
    <sheet name="2018" sheetId="1" r:id="rId1"/>
    <sheet name="2019-2021" sheetId="2" r:id="rId2"/>
  </sheets>
  <definedNames>
    <definedName name="_xlnm.Print_Area" localSheetId="0">'2018'!$A$3:$P$19</definedName>
    <definedName name="_xlnm.Print_Area" localSheetId="1">'2019-2021'!$A$3:$P$19</definedName>
  </definedNames>
  <calcPr calcId="145621"/>
</workbook>
</file>

<file path=xl/calcChain.xml><?xml version="1.0" encoding="utf-8"?>
<calcChain xmlns="http://schemas.openxmlformats.org/spreadsheetml/2006/main">
  <c r="O10" i="2" l="1"/>
  <c r="H9" i="2" l="1"/>
  <c r="N9" i="2"/>
  <c r="K9" i="2"/>
  <c r="L10" i="2"/>
  <c r="I10" i="2"/>
  <c r="B8" i="2" l="1"/>
  <c r="B9" i="2"/>
  <c r="B10" i="2"/>
  <c r="B11" i="2" s="1"/>
  <c r="E9" i="2"/>
  <c r="N8" i="2"/>
  <c r="K8" i="2"/>
  <c r="K10" i="2" s="1"/>
  <c r="H8" i="2"/>
  <c r="G10" i="2"/>
  <c r="E8" i="2"/>
  <c r="O11" i="2"/>
  <c r="P10" i="2"/>
  <c r="P11" i="2" s="1"/>
  <c r="N10" i="2"/>
  <c r="N11" i="2" s="1"/>
  <c r="L11" i="2"/>
  <c r="I11" i="2"/>
  <c r="M10" i="2"/>
  <c r="M11" i="2" s="1"/>
  <c r="J10" i="2"/>
  <c r="J11" i="2" s="1"/>
  <c r="G11" i="2"/>
  <c r="F10" i="2"/>
  <c r="F11" i="2" s="1"/>
  <c r="D10" i="2"/>
  <c r="D11" i="2" s="1"/>
  <c r="C10" i="2"/>
  <c r="C11" i="2" s="1"/>
  <c r="K11" i="2"/>
  <c r="H10" i="2"/>
  <c r="H11" i="2" s="1"/>
  <c r="E10" i="2"/>
  <c r="E11" i="2" s="1"/>
  <c r="O11" i="1"/>
  <c r="L11" i="1"/>
  <c r="P10" i="1"/>
  <c r="P11" i="1" s="1"/>
  <c r="M10" i="1"/>
  <c r="M11" i="1" s="1"/>
  <c r="J10" i="1"/>
  <c r="J11" i="1" s="1"/>
  <c r="I10" i="1"/>
  <c r="I11" i="1" s="1"/>
  <c r="G10" i="1"/>
  <c r="G11" i="1" s="1"/>
  <c r="F10" i="1"/>
  <c r="F11" i="1" s="1"/>
  <c r="E10" i="1"/>
  <c r="E11" i="1" s="1"/>
  <c r="D10" i="1"/>
  <c r="D11" i="1" s="1"/>
  <c r="C10" i="1"/>
  <c r="C11" i="1" s="1"/>
  <c r="B10" i="1"/>
  <c r="B11" i="1" s="1"/>
  <c r="N9" i="1"/>
  <c r="K9" i="1"/>
  <c r="H9" i="1"/>
  <c r="N8" i="1"/>
  <c r="N10" i="1" s="1"/>
  <c r="N11" i="1" s="1"/>
  <c r="K8" i="1"/>
  <c r="K10" i="1" s="1"/>
  <c r="K11" i="1" s="1"/>
  <c r="H8" i="1"/>
  <c r="H10" i="1" s="1"/>
  <c r="H11" i="1" s="1"/>
</calcChain>
</file>

<file path=xl/sharedStrings.xml><?xml version="1.0" encoding="utf-8"?>
<sst xmlns="http://schemas.openxmlformats.org/spreadsheetml/2006/main" count="54" uniqueCount="19">
  <si>
    <t>Прогноз основных характеристик консолидированного бюджета муниципального образования "Онгудайский район"  на 2018 год и на плановый период 2019 и 2020 годов</t>
  </si>
  <si>
    <t>(тыс.рублей)</t>
  </si>
  <si>
    <t>Наименование показателя</t>
  </si>
  <si>
    <t>2016 год исполнено</t>
  </si>
  <si>
    <t>2017 год  уточненный план 01.10.2017</t>
  </si>
  <si>
    <t>2018 год</t>
  </si>
  <si>
    <t>2019 год</t>
  </si>
  <si>
    <t>2020 год</t>
  </si>
  <si>
    <t>Консолидированный бюджет</t>
  </si>
  <si>
    <t>Бюджет муниципального района</t>
  </si>
  <si>
    <t>Свод бюджетов сельских поселений</t>
  </si>
  <si>
    <t>Доходы</t>
  </si>
  <si>
    <t>Расходы</t>
  </si>
  <si>
    <t>Профицит (+), дефицит (-)</t>
  </si>
  <si>
    <t>Источники финансирования дефицита бюджета</t>
  </si>
  <si>
    <t>2017 год  исполнено</t>
  </si>
  <si>
    <t>Прогноз основных характеристик консолидированного бюджета муниципального образования "Онгудайский район"  на 2019 год и на плановый период 2020 и 2021 годов</t>
  </si>
  <si>
    <t>2018 год                                                      Уточненный план на 01.10.2018г</t>
  </si>
  <si>
    <t>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</si>
</sst>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_-* #,##0.0_р_._-;\-* #,##0.0_р_._-;_-* &quot;-&quot;??_р_._-;_-@_-"/>
  </numFmts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7" fillId="0" borderId="0"/>
  </cellStyleXfs>
  <cellXfs count="27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0" fontId="4" fillId="0" borderId="6" xfId="0" applyFont="1" applyBorder="1"/>
    <xf numFmtId="164" fontId="4" fillId="0" borderId="6" xfId="0" applyNumberFormat="1" applyFont="1" applyBorder="1"/>
    <xf numFmtId="164" fontId="5" fillId="0" borderId="6" xfId="0" applyNumberFormat="1" applyFont="1" applyBorder="1"/>
    <xf numFmtId="0" fontId="4" fillId="0" borderId="6" xfId="0" applyFont="1" applyBorder="1" applyAlignment="1">
      <alignment wrapText="1"/>
    </xf>
    <xf numFmtId="164" fontId="4" fillId="0" borderId="6" xfId="1" applyNumberFormat="1" applyFont="1" applyBorder="1"/>
    <xf numFmtId="165" fontId="0" fillId="0" borderId="0" xfId="1" applyNumberFormat="1" applyFont="1"/>
    <xf numFmtId="0" fontId="0" fillId="0" borderId="0" xfId="0" applyBorder="1"/>
    <xf numFmtId="165" fontId="0" fillId="0" borderId="0" xfId="1" applyNumberFormat="1" applyFont="1" applyBorder="1"/>
    <xf numFmtId="43" fontId="6" fillId="0" borderId="0" xfId="1" applyFont="1" applyBorder="1"/>
    <xf numFmtId="4" fontId="4" fillId="0" borderId="6" xfId="0" applyNumberFormat="1" applyFont="1" applyBorder="1"/>
    <xf numFmtId="4" fontId="5" fillId="0" borderId="6" xfId="0" applyNumberFormat="1" applyFont="1" applyBorder="1"/>
    <xf numFmtId="4" fontId="4" fillId="0" borderId="6" xfId="1" applyNumberFormat="1" applyFont="1" applyBorder="1"/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</cellXfs>
  <cellStyles count="4">
    <cellStyle name="Обычный" xfId="0" builtinId="0"/>
    <cellStyle name="Обычный 29" xfId="2"/>
    <cellStyle name="Обычный 31" xfId="3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22"/>
  <sheetViews>
    <sheetView view="pageBreakPreview" zoomScale="75" zoomScaleNormal="100" zoomScaleSheetLayoutView="75" workbookViewId="0">
      <selection activeCell="A3" sqref="A3:P3"/>
    </sheetView>
  </sheetViews>
  <sheetFormatPr defaultRowHeight="12.75" x14ac:dyDescent="0.2"/>
  <cols>
    <col min="1" max="1" width="22.28515625" customWidth="1"/>
    <col min="2" max="2" width="15.7109375" customWidth="1"/>
    <col min="3" max="8" width="15.140625" customWidth="1"/>
    <col min="9" max="9" width="16.5703125" customWidth="1"/>
    <col min="10" max="16" width="15" customWidth="1"/>
  </cols>
  <sheetData>
    <row r="3" spans="1:16" ht="18.75" x14ac:dyDescent="0.3">
      <c r="A3" s="17" t="s">
        <v>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5.7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" t="s">
        <v>1</v>
      </c>
    </row>
    <row r="6" spans="1:16" s="3" customFormat="1" ht="51" customHeight="1" x14ac:dyDescent="0.2">
      <c r="A6" s="18" t="s">
        <v>2</v>
      </c>
      <c r="B6" s="20" t="s">
        <v>3</v>
      </c>
      <c r="C6" s="21"/>
      <c r="D6" s="22"/>
      <c r="E6" s="20" t="s">
        <v>4</v>
      </c>
      <c r="F6" s="21"/>
      <c r="G6" s="22"/>
      <c r="H6" s="20" t="s">
        <v>5</v>
      </c>
      <c r="I6" s="21"/>
      <c r="J6" s="22"/>
      <c r="K6" s="20" t="s">
        <v>6</v>
      </c>
      <c r="L6" s="21"/>
      <c r="M6" s="22"/>
      <c r="N6" s="20" t="s">
        <v>7</v>
      </c>
      <c r="O6" s="21"/>
      <c r="P6" s="22"/>
    </row>
    <row r="7" spans="1:16" ht="105.75" customHeight="1" x14ac:dyDescent="0.2">
      <c r="A7" s="19"/>
      <c r="B7" s="4" t="s">
        <v>8</v>
      </c>
      <c r="C7" s="4" t="s">
        <v>9</v>
      </c>
      <c r="D7" s="4" t="s">
        <v>10</v>
      </c>
      <c r="E7" s="4" t="s">
        <v>8</v>
      </c>
      <c r="F7" s="4" t="s">
        <v>9</v>
      </c>
      <c r="G7" s="4" t="s">
        <v>10</v>
      </c>
      <c r="H7" s="4" t="s">
        <v>8</v>
      </c>
      <c r="I7" s="4" t="s">
        <v>9</v>
      </c>
      <c r="J7" s="4" t="s">
        <v>10</v>
      </c>
      <c r="K7" s="4" t="s">
        <v>8</v>
      </c>
      <c r="L7" s="4" t="s">
        <v>9</v>
      </c>
      <c r="M7" s="4" t="s">
        <v>10</v>
      </c>
      <c r="N7" s="4" t="s">
        <v>8</v>
      </c>
      <c r="O7" s="4" t="s">
        <v>9</v>
      </c>
      <c r="P7" s="4" t="s">
        <v>10</v>
      </c>
    </row>
    <row r="8" spans="1:16" ht="15.75" x14ac:dyDescent="0.25">
      <c r="A8" s="5" t="s">
        <v>11</v>
      </c>
      <c r="B8" s="6">
        <v>455238.09100000001</v>
      </c>
      <c r="C8" s="6">
        <v>445835.98800000001</v>
      </c>
      <c r="D8" s="6">
        <v>49462.74</v>
      </c>
      <c r="E8" s="6">
        <v>455885.73</v>
      </c>
      <c r="F8" s="6">
        <v>446530.68</v>
      </c>
      <c r="G8" s="6">
        <v>45349.196000000004</v>
      </c>
      <c r="H8" s="6">
        <f>SUM(I8:J8)-26484.4-90</f>
        <v>400948.04</v>
      </c>
      <c r="I8" s="6">
        <v>391999.83</v>
      </c>
      <c r="J8" s="6">
        <v>35522.61</v>
      </c>
      <c r="K8" s="6">
        <f>SUM(L8:M8)-26490.2-90</f>
        <v>381939.01</v>
      </c>
      <c r="L8" s="6">
        <v>372119.02</v>
      </c>
      <c r="M8" s="6">
        <v>36400.19</v>
      </c>
      <c r="N8" s="6">
        <f>SUM(O8:P8)-26508.8-90</f>
        <v>389477.83</v>
      </c>
      <c r="O8" s="6">
        <v>379306.97</v>
      </c>
      <c r="P8" s="6">
        <v>36769.660000000003</v>
      </c>
    </row>
    <row r="9" spans="1:16" ht="18.75" x14ac:dyDescent="0.3">
      <c r="A9" s="5" t="s">
        <v>12</v>
      </c>
      <c r="B9" s="6">
        <v>452724.57</v>
      </c>
      <c r="C9" s="6">
        <v>443908.52</v>
      </c>
      <c r="D9" s="6">
        <v>48876.656999999999</v>
      </c>
      <c r="E9" s="6">
        <v>464889.69</v>
      </c>
      <c r="F9" s="6">
        <v>453731.95</v>
      </c>
      <c r="G9" s="6">
        <v>47151.88</v>
      </c>
      <c r="H9" s="6">
        <f>SUM(I9:J9)-26484.4-90</f>
        <v>400948.04</v>
      </c>
      <c r="I9" s="7">
        <v>391999.83</v>
      </c>
      <c r="J9" s="6">
        <v>35522.61</v>
      </c>
      <c r="K9" s="6">
        <f>SUM(L9:M9)-26490.2-90</f>
        <v>381939.01</v>
      </c>
      <c r="L9" s="6">
        <v>372119.02</v>
      </c>
      <c r="M9" s="6">
        <v>36400.19</v>
      </c>
      <c r="N9" s="6">
        <f>SUM(O9:P9)-26508.8-90</f>
        <v>389477.83</v>
      </c>
      <c r="O9" s="6">
        <v>379306.97</v>
      </c>
      <c r="P9" s="6">
        <v>36769.660000000003</v>
      </c>
    </row>
    <row r="10" spans="1:16" ht="15.75" x14ac:dyDescent="0.25">
      <c r="A10" s="5" t="s">
        <v>13</v>
      </c>
      <c r="B10" s="6">
        <f>B8-B9</f>
        <v>2513.5210000000079</v>
      </c>
      <c r="C10" s="6">
        <f t="shared" ref="C10:D10" si="0">C8-C9</f>
        <v>1927.4679999999935</v>
      </c>
      <c r="D10" s="6">
        <f t="shared" si="0"/>
        <v>586.08299999999872</v>
      </c>
      <c r="E10" s="6">
        <f>E8-E9</f>
        <v>-9003.960000000021</v>
      </c>
      <c r="F10" s="6">
        <f t="shared" ref="F10:G10" si="1">F8-F9</f>
        <v>-7201.2700000000186</v>
      </c>
      <c r="G10" s="6">
        <f t="shared" si="1"/>
        <v>-1802.6839999999938</v>
      </c>
      <c r="H10" s="6">
        <f>H8-H9</f>
        <v>0</v>
      </c>
      <c r="I10" s="6">
        <f t="shared" ref="I10:J10" si="2">I8-I9</f>
        <v>0</v>
      </c>
      <c r="J10" s="6">
        <f t="shared" si="2"/>
        <v>0</v>
      </c>
      <c r="K10" s="6">
        <f>K8-K9</f>
        <v>0</v>
      </c>
      <c r="L10" s="6"/>
      <c r="M10" s="6">
        <f t="shared" ref="M10" si="3">M8-M9</f>
        <v>0</v>
      </c>
      <c r="N10" s="6">
        <f>N8-N9</f>
        <v>0</v>
      </c>
      <c r="O10" s="6"/>
      <c r="P10" s="6">
        <f t="shared" ref="P10" si="4">P8-P9</f>
        <v>0</v>
      </c>
    </row>
    <row r="11" spans="1:16" ht="47.25" x14ac:dyDescent="0.25">
      <c r="A11" s="8" t="s">
        <v>14</v>
      </c>
      <c r="B11" s="9">
        <f t="shared" ref="B11:P11" si="5">-B10</f>
        <v>-2513.5210000000079</v>
      </c>
      <c r="C11" s="9">
        <f t="shared" si="5"/>
        <v>-1927.4679999999935</v>
      </c>
      <c r="D11" s="9">
        <f t="shared" si="5"/>
        <v>-586.08299999999872</v>
      </c>
      <c r="E11" s="9">
        <f t="shared" si="5"/>
        <v>9003.960000000021</v>
      </c>
      <c r="F11" s="9">
        <f t="shared" si="5"/>
        <v>7201.2700000000186</v>
      </c>
      <c r="G11" s="9">
        <f t="shared" si="5"/>
        <v>1802.6839999999938</v>
      </c>
      <c r="H11" s="9">
        <f t="shared" si="5"/>
        <v>0</v>
      </c>
      <c r="I11" s="9">
        <f t="shared" si="5"/>
        <v>0</v>
      </c>
      <c r="J11" s="9">
        <f t="shared" si="5"/>
        <v>0</v>
      </c>
      <c r="K11" s="9">
        <f t="shared" si="5"/>
        <v>0</v>
      </c>
      <c r="L11" s="9">
        <f t="shared" si="5"/>
        <v>0</v>
      </c>
      <c r="M11" s="9">
        <f t="shared" si="5"/>
        <v>0</v>
      </c>
      <c r="N11" s="9">
        <f t="shared" si="5"/>
        <v>0</v>
      </c>
      <c r="O11" s="9">
        <f t="shared" si="5"/>
        <v>0</v>
      </c>
      <c r="P11" s="9">
        <f t="shared" si="5"/>
        <v>0</v>
      </c>
    </row>
    <row r="13" spans="1:16" x14ac:dyDescent="0.2">
      <c r="J13" s="10"/>
      <c r="K13" s="10"/>
      <c r="L13" s="10"/>
      <c r="M13" s="10"/>
      <c r="N13" s="10"/>
      <c r="O13" s="10"/>
    </row>
    <row r="14" spans="1:16" x14ac:dyDescent="0.2">
      <c r="J14" s="10"/>
      <c r="K14" s="10"/>
      <c r="L14" s="10"/>
      <c r="M14" s="10"/>
      <c r="N14" s="10"/>
      <c r="O14" s="10"/>
    </row>
    <row r="15" spans="1:16" x14ac:dyDescent="0.2">
      <c r="J15" s="10"/>
      <c r="K15" s="10"/>
      <c r="L15" s="10"/>
      <c r="M15" s="10"/>
      <c r="N15" s="10"/>
      <c r="O15" s="10"/>
    </row>
    <row r="16" spans="1:16" x14ac:dyDescent="0.2">
      <c r="J16" s="10"/>
      <c r="K16" s="10"/>
      <c r="L16" s="10"/>
      <c r="M16" s="10"/>
      <c r="N16" s="10"/>
      <c r="O16" s="10"/>
    </row>
    <row r="17" spans="1:15" x14ac:dyDescent="0.2">
      <c r="A17" s="11"/>
      <c r="B17" s="11"/>
      <c r="C17" s="11"/>
      <c r="D17" s="11"/>
      <c r="E17" s="11"/>
      <c r="F17" s="11"/>
      <c r="G17" s="11"/>
      <c r="H17" s="11"/>
      <c r="I17" s="11"/>
      <c r="J17" s="12"/>
      <c r="K17" s="12"/>
      <c r="L17" s="12"/>
      <c r="M17" s="10"/>
      <c r="N17" s="10"/>
      <c r="O17" s="10"/>
    </row>
    <row r="18" spans="1:15" ht="15" x14ac:dyDescent="0.25">
      <c r="A18" s="11"/>
      <c r="B18" s="11"/>
      <c r="C18" s="11"/>
      <c r="D18" s="11"/>
      <c r="E18" s="11"/>
      <c r="F18" s="11"/>
      <c r="G18" s="11"/>
      <c r="H18" s="13"/>
      <c r="I18" s="13"/>
      <c r="J18" s="13"/>
      <c r="K18" s="12"/>
      <c r="L18" s="12"/>
      <c r="M18" s="10"/>
      <c r="N18" s="10"/>
      <c r="O18" s="10"/>
    </row>
    <row r="19" spans="1:15" ht="15" x14ac:dyDescent="0.25">
      <c r="A19" s="11"/>
      <c r="B19" s="11"/>
      <c r="C19" s="11"/>
      <c r="D19" s="11"/>
      <c r="E19" s="11"/>
      <c r="F19" s="11"/>
      <c r="G19" s="11"/>
      <c r="H19" s="13"/>
      <c r="I19" s="13"/>
      <c r="J19" s="13"/>
      <c r="K19" s="12"/>
      <c r="L19" s="12"/>
      <c r="M19" s="10"/>
      <c r="N19" s="10"/>
      <c r="O19" s="10"/>
    </row>
    <row r="20" spans="1:15" ht="15" x14ac:dyDescent="0.25">
      <c r="A20" s="11"/>
      <c r="B20" s="11"/>
      <c r="C20" s="11"/>
      <c r="D20" s="11"/>
      <c r="E20" s="11"/>
      <c r="F20" s="11"/>
      <c r="G20" s="11"/>
      <c r="H20" s="13"/>
      <c r="I20" s="13"/>
      <c r="J20" s="13"/>
      <c r="K20" s="12"/>
      <c r="L20" s="12"/>
      <c r="M20" s="10"/>
      <c r="N20" s="10"/>
      <c r="O20" s="10"/>
    </row>
    <row r="21" spans="1:15" ht="15" x14ac:dyDescent="0.25">
      <c r="A21" s="11"/>
      <c r="B21" s="11"/>
      <c r="C21" s="11"/>
      <c r="D21" s="11"/>
      <c r="E21" s="11"/>
      <c r="F21" s="11"/>
      <c r="G21" s="11"/>
      <c r="H21" s="13"/>
      <c r="I21" s="13"/>
      <c r="J21" s="13"/>
      <c r="K21" s="11"/>
      <c r="L21" s="11"/>
    </row>
    <row r="22" spans="1:15" x14ac:dyDescent="0.2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</row>
  </sheetData>
  <mergeCells count="7">
    <mergeCell ref="A3:P3"/>
    <mergeCell ref="A6:A7"/>
    <mergeCell ref="B6:D6"/>
    <mergeCell ref="E6:G6"/>
    <mergeCell ref="H6:J6"/>
    <mergeCell ref="K6:M6"/>
    <mergeCell ref="N6:P6"/>
  </mergeCells>
  <pageMargins left="0" right="0" top="1.5354330708661419" bottom="0.74803149606299213" header="0.31496062992125984" footer="0.31496062992125984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22"/>
  <sheetViews>
    <sheetView tabSelected="1" view="pageBreakPreview" zoomScale="75" zoomScaleNormal="100" zoomScaleSheetLayoutView="75" workbookViewId="0">
      <selection activeCell="L16" sqref="L16"/>
    </sheetView>
  </sheetViews>
  <sheetFormatPr defaultRowHeight="12.75" x14ac:dyDescent="0.2"/>
  <cols>
    <col min="1" max="1" width="22.28515625" customWidth="1"/>
    <col min="2" max="5" width="15.140625" customWidth="1"/>
    <col min="6" max="6" width="16.5703125" customWidth="1"/>
    <col min="7" max="13" width="15" customWidth="1"/>
    <col min="14" max="14" width="12.5703125" customWidth="1"/>
    <col min="15" max="15" width="12.140625" customWidth="1"/>
    <col min="16" max="16" width="10.42578125" bestFit="1" customWidth="1"/>
  </cols>
  <sheetData>
    <row r="3" spans="1:16" ht="18.75" x14ac:dyDescent="0.3">
      <c r="A3" s="17" t="s">
        <v>16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6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6" ht="15.7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O5" s="26" t="s">
        <v>1</v>
      </c>
    </row>
    <row r="6" spans="1:16" s="3" customFormat="1" ht="51" customHeight="1" x14ac:dyDescent="0.2">
      <c r="A6" s="18" t="s">
        <v>2</v>
      </c>
      <c r="B6" s="20" t="s">
        <v>15</v>
      </c>
      <c r="C6" s="21"/>
      <c r="D6" s="22"/>
      <c r="E6" s="23" t="s">
        <v>17</v>
      </c>
      <c r="F6" s="24"/>
      <c r="G6" s="25"/>
      <c r="H6" s="20" t="s">
        <v>6</v>
      </c>
      <c r="I6" s="21"/>
      <c r="J6" s="22"/>
      <c r="K6" s="20" t="s">
        <v>7</v>
      </c>
      <c r="L6" s="21"/>
      <c r="M6" s="22"/>
      <c r="N6" s="20" t="s">
        <v>18</v>
      </c>
      <c r="O6" s="21"/>
      <c r="P6" s="22"/>
    </row>
    <row r="7" spans="1:16" ht="105.75" customHeight="1" x14ac:dyDescent="0.2">
      <c r="A7" s="19"/>
      <c r="B7" s="4" t="s">
        <v>8</v>
      </c>
      <c r="C7" s="4" t="s">
        <v>9</v>
      </c>
      <c r="D7" s="4" t="s">
        <v>10</v>
      </c>
      <c r="E7" s="4" t="s">
        <v>8</v>
      </c>
      <c r="F7" s="4" t="s">
        <v>9</v>
      </c>
      <c r="G7" s="4" t="s">
        <v>10</v>
      </c>
      <c r="H7" s="4" t="s">
        <v>8</v>
      </c>
      <c r="I7" s="4" t="s">
        <v>9</v>
      </c>
      <c r="J7" s="4" t="s">
        <v>10</v>
      </c>
      <c r="K7" s="4" t="s">
        <v>8</v>
      </c>
      <c r="L7" s="4" t="s">
        <v>9</v>
      </c>
      <c r="M7" s="4" t="s">
        <v>10</v>
      </c>
      <c r="N7" s="4" t="s">
        <v>8</v>
      </c>
      <c r="O7" s="4" t="s">
        <v>9</v>
      </c>
      <c r="P7" s="4" t="s">
        <v>10</v>
      </c>
    </row>
    <row r="8" spans="1:16" ht="15.75" x14ac:dyDescent="0.25">
      <c r="A8" s="5" t="s">
        <v>11</v>
      </c>
      <c r="B8" s="14">
        <f>SUM(C8:D8)-38292.88768</f>
        <v>493857.99034000008</v>
      </c>
      <c r="C8" s="14">
        <v>482891.49690000003</v>
      </c>
      <c r="D8" s="14">
        <v>49259.381119999998</v>
      </c>
      <c r="E8" s="14">
        <f>SUM(F8:G8)-49253.67</f>
        <v>564399.90999999992</v>
      </c>
      <c r="F8" s="14">
        <v>557184.76</v>
      </c>
      <c r="G8" s="14">
        <v>56468.82</v>
      </c>
      <c r="H8" s="14">
        <f>SUM(I8:J8)-25963.5-90</f>
        <v>468530.94999999995</v>
      </c>
      <c r="I8" s="14">
        <v>456556.16</v>
      </c>
      <c r="J8" s="14">
        <v>38028.29</v>
      </c>
      <c r="K8" s="14">
        <f>SUM(L8:M8)-25963.5-90</f>
        <v>440458.46</v>
      </c>
      <c r="L8" s="14">
        <v>428019.83</v>
      </c>
      <c r="M8" s="14">
        <v>38492.129999999997</v>
      </c>
      <c r="N8" s="14">
        <f>SUM(O8:P8)-25963.5-90</f>
        <v>450180.29</v>
      </c>
      <c r="O8" s="14">
        <v>437220.12</v>
      </c>
      <c r="P8" s="14">
        <v>39013.67</v>
      </c>
    </row>
    <row r="9" spans="1:16" ht="18.75" x14ac:dyDescent="0.3">
      <c r="A9" s="5" t="s">
        <v>12</v>
      </c>
      <c r="B9" s="14">
        <f>SUM(C9:D9)-38292.88768</f>
        <v>488666.38053000002</v>
      </c>
      <c r="C9" s="14">
        <v>480104.75949000003</v>
      </c>
      <c r="D9" s="14">
        <v>46854.508719999998</v>
      </c>
      <c r="E9" s="14">
        <f>SUM(F9:G9)-49253.67</f>
        <v>577021.55999999994</v>
      </c>
      <c r="F9" s="15">
        <v>564894.77</v>
      </c>
      <c r="G9" s="14">
        <v>61380.46</v>
      </c>
      <c r="H9" s="14">
        <f>SUM(I9:J9)-25963.5-90</f>
        <v>467896.94999999995</v>
      </c>
      <c r="I9" s="14">
        <v>455922.16</v>
      </c>
      <c r="J9" s="14">
        <v>38028.29</v>
      </c>
      <c r="K9" s="14">
        <f>SUM(L9:M9)-25963.5-90</f>
        <v>440458.46</v>
      </c>
      <c r="L9" s="14">
        <v>428019.83</v>
      </c>
      <c r="M9" s="14">
        <v>38492.129999999997</v>
      </c>
      <c r="N9" s="14">
        <f>SUM(O9:P9)-25963.5-90</f>
        <v>449547.29</v>
      </c>
      <c r="O9" s="14">
        <v>436587.12</v>
      </c>
      <c r="P9" s="14">
        <v>39013.67</v>
      </c>
    </row>
    <row r="10" spans="1:16" ht="15.75" x14ac:dyDescent="0.25">
      <c r="A10" s="5" t="s">
        <v>13</v>
      </c>
      <c r="B10" s="14">
        <f>B8-B9</f>
        <v>5191.6098100000527</v>
      </c>
      <c r="C10" s="14">
        <f t="shared" ref="C10:D10" si="0">C8-C9</f>
        <v>2786.7374100000015</v>
      </c>
      <c r="D10" s="14">
        <f t="shared" si="0"/>
        <v>2404.8724000000002</v>
      </c>
      <c r="E10" s="14">
        <f>E8-E9</f>
        <v>-12621.650000000023</v>
      </c>
      <c r="F10" s="14">
        <f t="shared" ref="F10" si="1">F8-F9</f>
        <v>-7710.0100000000093</v>
      </c>
      <c r="G10" s="14">
        <f>G8-G9</f>
        <v>-4911.6399999999994</v>
      </c>
      <c r="H10" s="14">
        <f>H8-H9</f>
        <v>634</v>
      </c>
      <c r="I10" s="14">
        <f t="shared" ref="I10:J10" si="2">I8-I9</f>
        <v>634</v>
      </c>
      <c r="J10" s="14">
        <f t="shared" si="2"/>
        <v>0</v>
      </c>
      <c r="K10" s="14">
        <f>K8-K9</f>
        <v>0</v>
      </c>
      <c r="L10" s="14">
        <f t="shared" ref="L10:M10" si="3">L8-L9</f>
        <v>0</v>
      </c>
      <c r="M10" s="14">
        <f t="shared" si="3"/>
        <v>0</v>
      </c>
      <c r="N10" s="14">
        <f>N8-N9</f>
        <v>633</v>
      </c>
      <c r="O10" s="14">
        <f t="shared" ref="O10:P10" si="4">O8-O9</f>
        <v>633</v>
      </c>
      <c r="P10" s="14">
        <f t="shared" si="4"/>
        <v>0</v>
      </c>
    </row>
    <row r="11" spans="1:16" ht="47.25" x14ac:dyDescent="0.25">
      <c r="A11" s="8" t="s">
        <v>14</v>
      </c>
      <c r="B11" s="16">
        <f t="shared" ref="B11" si="5">-B10</f>
        <v>-5191.6098100000527</v>
      </c>
      <c r="C11" s="16">
        <f t="shared" ref="C11:M11" si="6">-C10</f>
        <v>-2786.7374100000015</v>
      </c>
      <c r="D11" s="16">
        <f t="shared" si="6"/>
        <v>-2404.8724000000002</v>
      </c>
      <c r="E11" s="16">
        <f t="shared" si="6"/>
        <v>12621.650000000023</v>
      </c>
      <c r="F11" s="16">
        <f t="shared" si="6"/>
        <v>7710.0100000000093</v>
      </c>
      <c r="G11" s="16">
        <f t="shared" si="6"/>
        <v>4911.6399999999994</v>
      </c>
      <c r="H11" s="16">
        <f t="shared" si="6"/>
        <v>-634</v>
      </c>
      <c r="I11" s="16">
        <f t="shared" si="6"/>
        <v>-634</v>
      </c>
      <c r="J11" s="16">
        <f t="shared" si="6"/>
        <v>0</v>
      </c>
      <c r="K11" s="16">
        <f t="shared" si="6"/>
        <v>0</v>
      </c>
      <c r="L11" s="16">
        <f t="shared" si="6"/>
        <v>0</v>
      </c>
      <c r="M11" s="16">
        <f t="shared" si="6"/>
        <v>0</v>
      </c>
      <c r="N11" s="16">
        <f t="shared" ref="N11:P11" si="7">-N10</f>
        <v>-633</v>
      </c>
      <c r="O11" s="16">
        <f t="shared" si="7"/>
        <v>-633</v>
      </c>
      <c r="P11" s="16">
        <f t="shared" si="7"/>
        <v>0</v>
      </c>
    </row>
    <row r="13" spans="1:16" x14ac:dyDescent="0.2">
      <c r="G13" s="10"/>
      <c r="H13" s="10"/>
      <c r="I13" s="10"/>
      <c r="J13" s="10"/>
      <c r="K13" s="10"/>
      <c r="L13" s="10"/>
    </row>
    <row r="14" spans="1:16" x14ac:dyDescent="0.2">
      <c r="G14" s="10"/>
      <c r="H14" s="10"/>
      <c r="I14" s="10"/>
      <c r="J14" s="10"/>
      <c r="K14" s="10"/>
      <c r="L14" s="10"/>
    </row>
    <row r="15" spans="1:16" x14ac:dyDescent="0.2">
      <c r="G15" s="10"/>
      <c r="H15" s="10"/>
      <c r="I15" s="10"/>
      <c r="J15" s="10"/>
      <c r="K15" s="10"/>
      <c r="L15" s="10"/>
    </row>
    <row r="16" spans="1:16" x14ac:dyDescent="0.2">
      <c r="G16" s="10"/>
      <c r="H16" s="10"/>
      <c r="I16" s="10"/>
      <c r="J16" s="10"/>
      <c r="K16" s="10"/>
      <c r="L16" s="10"/>
    </row>
    <row r="17" spans="1:12" x14ac:dyDescent="0.2">
      <c r="A17" s="11"/>
      <c r="B17" s="11"/>
      <c r="C17" s="11"/>
      <c r="D17" s="11"/>
      <c r="E17" s="11"/>
      <c r="F17" s="11"/>
      <c r="G17" s="12"/>
      <c r="H17" s="12"/>
      <c r="I17" s="12"/>
      <c r="J17" s="10"/>
      <c r="K17" s="10"/>
      <c r="L17" s="10"/>
    </row>
    <row r="18" spans="1:12" ht="15" x14ac:dyDescent="0.25">
      <c r="A18" s="11"/>
      <c r="B18" s="11"/>
      <c r="C18" s="11"/>
      <c r="D18" s="11"/>
      <c r="E18" s="13"/>
      <c r="F18" s="13"/>
      <c r="G18" s="13"/>
      <c r="H18" s="12"/>
      <c r="I18" s="12"/>
      <c r="J18" s="10"/>
      <c r="K18" s="10"/>
      <c r="L18" s="10"/>
    </row>
    <row r="19" spans="1:12" ht="15" x14ac:dyDescent="0.25">
      <c r="A19" s="11"/>
      <c r="B19" s="11"/>
      <c r="C19" s="11"/>
      <c r="D19" s="11"/>
      <c r="E19" s="13"/>
      <c r="F19" s="13"/>
      <c r="G19" s="13"/>
      <c r="H19" s="12"/>
      <c r="I19" s="12"/>
      <c r="J19" s="10"/>
      <c r="K19" s="10"/>
      <c r="L19" s="10"/>
    </row>
    <row r="20" spans="1:12" ht="15" x14ac:dyDescent="0.25">
      <c r="A20" s="11"/>
      <c r="B20" s="11"/>
      <c r="C20" s="11"/>
      <c r="D20" s="11"/>
      <c r="E20" s="13"/>
      <c r="F20" s="13"/>
      <c r="G20" s="13"/>
      <c r="H20" s="12"/>
      <c r="I20" s="12"/>
      <c r="J20" s="10"/>
      <c r="K20" s="10"/>
      <c r="L20" s="10"/>
    </row>
    <row r="21" spans="1:12" ht="15" x14ac:dyDescent="0.25">
      <c r="A21" s="11"/>
      <c r="B21" s="11"/>
      <c r="C21" s="11"/>
      <c r="D21" s="11"/>
      <c r="E21" s="13"/>
      <c r="F21" s="13"/>
      <c r="G21" s="13"/>
      <c r="H21" s="11"/>
      <c r="I21" s="11"/>
    </row>
    <row r="22" spans="1:12" x14ac:dyDescent="0.2">
      <c r="A22" s="11"/>
      <c r="B22" s="11"/>
      <c r="C22" s="11"/>
      <c r="D22" s="11"/>
      <c r="E22" s="11"/>
      <c r="F22" s="11"/>
      <c r="G22" s="11"/>
      <c r="H22" s="11"/>
      <c r="I22" s="11"/>
    </row>
  </sheetData>
  <mergeCells count="7">
    <mergeCell ref="N6:P6"/>
    <mergeCell ref="A3:M3"/>
    <mergeCell ref="A6:A7"/>
    <mergeCell ref="B6:D6"/>
    <mergeCell ref="E6:G6"/>
    <mergeCell ref="H6:J6"/>
    <mergeCell ref="K6:M6"/>
  </mergeCells>
  <pageMargins left="0" right="0" top="1.5354330708661419" bottom="0.74803149606299213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2018</vt:lpstr>
      <vt:lpstr>2019-2021</vt:lpstr>
      <vt:lpstr>'2018'!Область_печати</vt:lpstr>
      <vt:lpstr>'2019-2021'!Область_печати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finOtdeL</dc:creator>
  <cp:lastModifiedBy>finOtdeL</cp:lastModifiedBy>
  <cp:lastPrinted>2018-11-13T09:48:20Z</cp:lastPrinted>
  <dcterms:created xsi:type="dcterms:W3CDTF">2018-11-11T08:41:10Z</dcterms:created>
  <dcterms:modified xsi:type="dcterms:W3CDTF">2018-11-13T09:48:53Z</dcterms:modified>
</cp:coreProperties>
</file>