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6" sheetId="1" r:id="rId1"/>
  </sheets>
  <definedNames>
    <definedName name="_xlnm.Print_Titles" localSheetId="0">'6'!$9:$9</definedName>
    <definedName name="_xlnm.Print_Area" localSheetId="0">'6'!$A$1:$E$206</definedName>
    <definedName name="_xlnm.Print_Area">#REF!</definedName>
    <definedName name="п">#REF!</definedName>
  </definedNames>
  <calcPr calcId="145621"/>
</workbook>
</file>

<file path=xl/calcChain.xml><?xml version="1.0" encoding="utf-8"?>
<calcChain xmlns="http://schemas.openxmlformats.org/spreadsheetml/2006/main">
  <c r="D25" i="1" l="1"/>
  <c r="E25" i="1"/>
  <c r="E103" i="1" l="1"/>
  <c r="E15" i="1"/>
  <c r="D207" i="1" l="1"/>
  <c r="E206" i="1"/>
  <c r="D206" i="1"/>
  <c r="C206" i="1"/>
  <c r="E205" i="1"/>
  <c r="D205" i="1" s="1"/>
  <c r="C205" i="1"/>
  <c r="D204" i="1"/>
  <c r="E203" i="1"/>
  <c r="D203" i="1" s="1"/>
  <c r="C203" i="1"/>
  <c r="D202" i="1"/>
  <c r="E201" i="1"/>
  <c r="D201" i="1" s="1"/>
  <c r="C201" i="1"/>
  <c r="D200" i="1"/>
  <c r="E199" i="1"/>
  <c r="D199" i="1" s="1"/>
  <c r="C199" i="1"/>
  <c r="D198" i="1"/>
  <c r="E197" i="1"/>
  <c r="D197" i="1" s="1"/>
  <c r="C197" i="1"/>
  <c r="D196" i="1"/>
  <c r="E195" i="1"/>
  <c r="D195" i="1"/>
  <c r="C195" i="1"/>
  <c r="E194" i="1"/>
  <c r="D194" i="1" s="1"/>
  <c r="C194" i="1"/>
  <c r="D193" i="1"/>
  <c r="E192" i="1"/>
  <c r="D192" i="1"/>
  <c r="C192" i="1"/>
  <c r="E191" i="1"/>
  <c r="D191" i="1" s="1"/>
  <c r="C191" i="1"/>
  <c r="C190" i="1" s="1"/>
  <c r="C143" i="1" s="1"/>
  <c r="D189" i="1"/>
  <c r="E188" i="1"/>
  <c r="D188" i="1"/>
  <c r="C188" i="1"/>
  <c r="D187" i="1"/>
  <c r="E186" i="1"/>
  <c r="D186" i="1"/>
  <c r="C186" i="1"/>
  <c r="E185" i="1"/>
  <c r="D185" i="1" s="1"/>
  <c r="E184" i="1"/>
  <c r="D184" i="1" s="1"/>
  <c r="C184" i="1"/>
  <c r="D183" i="1"/>
  <c r="E182" i="1"/>
  <c r="D182" i="1"/>
  <c r="C182" i="1"/>
  <c r="D181" i="1"/>
  <c r="E180" i="1"/>
  <c r="D180" i="1"/>
  <c r="C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E161" i="1"/>
  <c r="D161" i="1" s="1"/>
  <c r="E160" i="1"/>
  <c r="D160" i="1" s="1"/>
  <c r="C160" i="1"/>
  <c r="D159" i="1"/>
  <c r="E158" i="1"/>
  <c r="D158" i="1" s="1"/>
  <c r="C158" i="1"/>
  <c r="D157" i="1"/>
  <c r="E156" i="1"/>
  <c r="D156" i="1" s="1"/>
  <c r="C156" i="1"/>
  <c r="E155" i="1"/>
  <c r="D155" i="1"/>
  <c r="E154" i="1"/>
  <c r="D154" i="1" s="1"/>
  <c r="C154" i="1"/>
  <c r="D153" i="1"/>
  <c r="E152" i="1"/>
  <c r="D152" i="1"/>
  <c r="C152" i="1"/>
  <c r="D151" i="1"/>
  <c r="E150" i="1"/>
  <c r="C150" i="1"/>
  <c r="D150" i="1" s="1"/>
  <c r="D149" i="1"/>
  <c r="E148" i="1"/>
  <c r="D148" i="1"/>
  <c r="C148" i="1"/>
  <c r="D147" i="1"/>
  <c r="E146" i="1"/>
  <c r="D146" i="1"/>
  <c r="C146" i="1"/>
  <c r="D145" i="1"/>
  <c r="E144" i="1"/>
  <c r="D144" i="1"/>
  <c r="C144" i="1"/>
  <c r="E142" i="1"/>
  <c r="D142" i="1"/>
  <c r="E141" i="1"/>
  <c r="D141" i="1"/>
  <c r="C141" i="1"/>
  <c r="D140" i="1"/>
  <c r="E139" i="1"/>
  <c r="D139" i="1"/>
  <c r="C139" i="1"/>
  <c r="D138" i="1"/>
  <c r="E137" i="1"/>
  <c r="D137" i="1"/>
  <c r="C137" i="1"/>
  <c r="D136" i="1"/>
  <c r="E135" i="1"/>
  <c r="D135" i="1"/>
  <c r="C135" i="1"/>
  <c r="D134" i="1"/>
  <c r="E133" i="1"/>
  <c r="D133" i="1"/>
  <c r="C133" i="1"/>
  <c r="E132" i="1"/>
  <c r="D132" i="1" s="1"/>
  <c r="C132" i="1"/>
  <c r="D131" i="1"/>
  <c r="E130" i="1"/>
  <c r="D130" i="1" s="1"/>
  <c r="C130" i="1"/>
  <c r="C129" i="1" s="1"/>
  <c r="D128" i="1"/>
  <c r="E127" i="1"/>
  <c r="D127" i="1"/>
  <c r="C127" i="1"/>
  <c r="D126" i="1"/>
  <c r="E125" i="1"/>
  <c r="D125" i="1"/>
  <c r="C125" i="1"/>
  <c r="E124" i="1"/>
  <c r="D124" i="1" s="1"/>
  <c r="E123" i="1"/>
  <c r="D123" i="1" s="1"/>
  <c r="C123" i="1"/>
  <c r="D122" i="1"/>
  <c r="E121" i="1"/>
  <c r="D121" i="1" s="1"/>
  <c r="C121" i="1"/>
  <c r="D120" i="1"/>
  <c r="E119" i="1"/>
  <c r="D119" i="1" s="1"/>
  <c r="C119" i="1"/>
  <c r="C118" i="1" s="1"/>
  <c r="D117" i="1"/>
  <c r="E116" i="1"/>
  <c r="D116" i="1"/>
  <c r="C116" i="1"/>
  <c r="E115" i="1"/>
  <c r="D115" i="1" s="1"/>
  <c r="E114" i="1"/>
  <c r="D114" i="1" s="1"/>
  <c r="C114" i="1"/>
  <c r="D113" i="1"/>
  <c r="D112" i="1"/>
  <c r="D111" i="1"/>
  <c r="E110" i="1"/>
  <c r="D110" i="1" s="1"/>
  <c r="C110" i="1"/>
  <c r="C109" i="1" s="1"/>
  <c r="C108" i="1" s="1"/>
  <c r="C107" i="1" s="1"/>
  <c r="D106" i="1"/>
  <c r="E105" i="1"/>
  <c r="D105" i="1"/>
  <c r="C105" i="1"/>
  <c r="E104" i="1"/>
  <c r="D104" i="1" s="1"/>
  <c r="C104" i="1"/>
  <c r="D103" i="1"/>
  <c r="E102" i="1"/>
  <c r="D102" i="1" s="1"/>
  <c r="C102" i="1"/>
  <c r="D101" i="1"/>
  <c r="D100" i="1"/>
  <c r="E99" i="1"/>
  <c r="D99" i="1"/>
  <c r="C99" i="1"/>
  <c r="D98" i="1"/>
  <c r="D97" i="1"/>
  <c r="D96" i="1"/>
  <c r="D94" i="1" s="1"/>
  <c r="D95" i="1"/>
  <c r="E94" i="1"/>
  <c r="C94" i="1"/>
  <c r="D93" i="1"/>
  <c r="E92" i="1"/>
  <c r="D92" i="1"/>
  <c r="C92" i="1"/>
  <c r="D91" i="1"/>
  <c r="D90" i="1"/>
  <c r="D88" i="1" s="1"/>
  <c r="D87" i="1" s="1"/>
  <c r="D89" i="1"/>
  <c r="E88" i="1"/>
  <c r="E87" i="1" s="1"/>
  <c r="C88" i="1"/>
  <c r="C87" i="1" s="1"/>
  <c r="E85" i="1"/>
  <c r="D85" i="1" s="1"/>
  <c r="C85" i="1"/>
  <c r="C84" i="1" s="1"/>
  <c r="D83" i="1"/>
  <c r="E82" i="1"/>
  <c r="D82" i="1"/>
  <c r="C82" i="1"/>
  <c r="D81" i="1"/>
  <c r="E80" i="1"/>
  <c r="D80" i="1"/>
  <c r="C80" i="1"/>
  <c r="E79" i="1"/>
  <c r="D79" i="1" s="1"/>
  <c r="D75" i="1" s="1"/>
  <c r="C79" i="1"/>
  <c r="E78" i="1"/>
  <c r="D78" i="1"/>
  <c r="E77" i="1"/>
  <c r="D77" i="1"/>
  <c r="D76" i="1" s="1"/>
  <c r="E76" i="1"/>
  <c r="C76" i="1"/>
  <c r="E75" i="1"/>
  <c r="C75" i="1"/>
  <c r="D74" i="1"/>
  <c r="E73" i="1"/>
  <c r="D73" i="1"/>
  <c r="C73" i="1"/>
  <c r="E72" i="1"/>
  <c r="D72" i="1"/>
  <c r="C72" i="1"/>
  <c r="E71" i="1"/>
  <c r="D71" i="1" s="1"/>
  <c r="C71" i="1"/>
  <c r="D70" i="1"/>
  <c r="D69" i="1"/>
  <c r="D68" i="1"/>
  <c r="D67" i="1"/>
  <c r="E66" i="1"/>
  <c r="D66" i="1"/>
  <c r="D65" i="1" s="1"/>
  <c r="C66" i="1"/>
  <c r="E65" i="1"/>
  <c r="C65" i="1"/>
  <c r="D64" i="1"/>
  <c r="E63" i="1"/>
  <c r="D63" i="1" s="1"/>
  <c r="C63" i="1"/>
  <c r="E62" i="1"/>
  <c r="D62" i="1"/>
  <c r="E61" i="1"/>
  <c r="D61" i="1"/>
  <c r="C61" i="1"/>
  <c r="D60" i="1"/>
  <c r="E59" i="1"/>
  <c r="D59" i="1"/>
  <c r="D58" i="1" s="1"/>
  <c r="D55" i="1" s="1"/>
  <c r="D54" i="1" s="1"/>
  <c r="C59" i="1"/>
  <c r="E58" i="1"/>
  <c r="E55" i="1" s="1"/>
  <c r="E54" i="1" s="1"/>
  <c r="C58" i="1"/>
  <c r="C55" i="1" s="1"/>
  <c r="C54" i="1" s="1"/>
  <c r="D57" i="1"/>
  <c r="E56" i="1"/>
  <c r="D56" i="1" s="1"/>
  <c r="C56" i="1"/>
  <c r="D53" i="1"/>
  <c r="D52" i="1"/>
  <c r="D51" i="1"/>
  <c r="E50" i="1"/>
  <c r="D50" i="1"/>
  <c r="C50" i="1"/>
  <c r="E49" i="1"/>
  <c r="D49" i="1"/>
  <c r="C49" i="1"/>
  <c r="D48" i="1"/>
  <c r="E47" i="1"/>
  <c r="D47" i="1"/>
  <c r="D46" i="1" s="1"/>
  <c r="C47" i="1"/>
  <c r="E46" i="1"/>
  <c r="C46" i="1"/>
  <c r="D45" i="1"/>
  <c r="E44" i="1"/>
  <c r="D44" i="1" s="1"/>
  <c r="D43" i="1" s="1"/>
  <c r="C44" i="1"/>
  <c r="C43" i="1" s="1"/>
  <c r="D42" i="1"/>
  <c r="D41" i="1"/>
  <c r="E40" i="1"/>
  <c r="D40" i="1" s="1"/>
  <c r="C40" i="1"/>
  <c r="D39" i="1"/>
  <c r="E38" i="1"/>
  <c r="D38" i="1" s="1"/>
  <c r="D37" i="1" s="1"/>
  <c r="D36" i="1" s="1"/>
  <c r="E37" i="1"/>
  <c r="E36" i="1" s="1"/>
  <c r="C37" i="1"/>
  <c r="C36" i="1" s="1"/>
  <c r="D35" i="1"/>
  <c r="E34" i="1"/>
  <c r="D34" i="1"/>
  <c r="C34" i="1"/>
  <c r="D33" i="1"/>
  <c r="E32" i="1"/>
  <c r="D32" i="1"/>
  <c r="C32" i="1"/>
  <c r="E31" i="1"/>
  <c r="D31" i="1" s="1"/>
  <c r="D30" i="1" s="1"/>
  <c r="E30" i="1"/>
  <c r="C30" i="1"/>
  <c r="D29" i="1"/>
  <c r="E28" i="1"/>
  <c r="D28" i="1" s="1"/>
  <c r="E27" i="1"/>
  <c r="D27" i="1" s="1"/>
  <c r="D26" i="1" s="1"/>
  <c r="C27" i="1"/>
  <c r="C26" i="1" s="1"/>
  <c r="C25" i="1" s="1"/>
  <c r="D24" i="1"/>
  <c r="E23" i="1"/>
  <c r="D23" i="1" s="1"/>
  <c r="D22" i="1"/>
  <c r="D21" i="1"/>
  <c r="E20" i="1"/>
  <c r="D20" i="1" s="1"/>
  <c r="C20" i="1"/>
  <c r="C19" i="1" s="1"/>
  <c r="D18" i="1"/>
  <c r="D17" i="1"/>
  <c r="D16" i="1"/>
  <c r="D15" i="1"/>
  <c r="E14" i="1"/>
  <c r="D14" i="1" s="1"/>
  <c r="C14" i="1"/>
  <c r="C13" i="1"/>
  <c r="E13" i="1" l="1"/>
  <c r="D13" i="1" s="1"/>
  <c r="C12" i="1"/>
  <c r="C11" i="1" s="1"/>
  <c r="C10" i="1" s="1"/>
  <c r="E190" i="1"/>
  <c r="E19" i="1"/>
  <c r="D19" i="1" s="1"/>
  <c r="E26" i="1"/>
  <c r="E43" i="1"/>
  <c r="E84" i="1"/>
  <c r="D84" i="1" s="1"/>
  <c r="E109" i="1"/>
  <c r="E118" i="1"/>
  <c r="E129" i="1"/>
  <c r="D129" i="1" s="1"/>
  <c r="D118" i="1" s="1"/>
  <c r="D12" i="1" l="1"/>
  <c r="D109" i="1"/>
  <c r="D190" i="1"/>
  <c r="E143" i="1"/>
  <c r="E12" i="1"/>
  <c r="E11" i="1" s="1"/>
  <c r="F143" i="1" l="1"/>
  <c r="F154" i="1" s="1"/>
  <c r="D143" i="1"/>
  <c r="E108" i="1"/>
  <c r="D11" i="1"/>
  <c r="D10" i="1" s="1"/>
  <c r="D108" i="1" l="1"/>
  <c r="E107" i="1"/>
  <c r="D107" i="1" l="1"/>
  <c r="E10" i="1"/>
  <c r="F10" i="1" s="1"/>
</calcChain>
</file>

<file path=xl/sharedStrings.xml><?xml version="1.0" encoding="utf-8"?>
<sst xmlns="http://schemas.openxmlformats.org/spreadsheetml/2006/main" count="381" uniqueCount="379">
  <si>
    <t>Приложение 6</t>
  </si>
  <si>
    <t>Объем поступлений доходов в бюджет муниципального образования "Онгудайский район" в 2015 году</t>
  </si>
  <si>
    <t>(тыс. рублей)</t>
  </si>
  <si>
    <t>Код дохода</t>
  </si>
  <si>
    <t xml:space="preserve">Наименование </t>
  </si>
  <si>
    <t>Сумма  на 2015год</t>
  </si>
  <si>
    <t>Изменения</t>
  </si>
  <si>
    <t>Итого с изменениями 2015г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</si>
  <si>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</si>
  <si>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</si>
  <si>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</si>
  <si>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</si>
  <si>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</si>
  <si>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</si>
  <si>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</si>
  <si>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</si>
  <si>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</si>
  <si>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</si>
  <si>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</si>
  <si>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</si>
  <si>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</si>
  <si>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</si>
  <si>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</si>
  <si>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182  1  01  02040  01  0000  110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</si>
  <si>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</si>
  <si>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</si>
  <si>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</si>
  <si>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000  1  03  02000  01  0000  000</t>
  </si>
  <si>
    <t>Акцизы по подакцизным товарам (продукции), производимым на территории Российской Федерации</t>
  </si>
  <si>
    <t>100 1  03  02230  01 0000 110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</si>
  <si>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</si>
  <si>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100  1  03  02240  01  0000 110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</si>
  <si>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</si>
  <si>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</si>
  <si>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</si>
  <si>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</si>
  <si>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</si>
  <si>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</si>
  <si>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</si>
  <si>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000  1  05  01000  00  0000  110</t>
  </si>
  <si>
    <t>Налог, взимаемый в связи с применением упрощенной системы налогообложения</t>
  </si>
  <si>
    <t>182 1  05  01010  01  0000  110</t>
  </si>
  <si>
    <t>Налог, взимаемый с налогоплательщиков, выбравших в качестве объекта налогообложения  доходы</t>
  </si>
  <si>
    <t>182  1  05  01020  01 0000  110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</si>
  <si>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</si>
  <si>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182  1  05  01050  01  0000  110</t>
  </si>
  <si>
    <t>Минимальный налог, зачисляемый в бюджеты субъектов Российской Федерации</t>
  </si>
  <si>
    <t>000  1  05  02000  02  0000  110</t>
  </si>
  <si>
    <t>Единый налог на вмененный доход для отдельных видов деятельности</t>
  </si>
  <si>
    <t>182  1  05  02010  02  0000  110</t>
  </si>
  <si>
    <t>000  1  05  03000  01  0000  110</t>
  </si>
  <si>
    <t>Единый сельскохозяйственный налог</t>
  </si>
  <si>
    <t>182  1  05  03010  01  0000  110</t>
  </si>
  <si>
    <t>000  1  05  04000  02 0000  110</t>
  </si>
  <si>
    <t>Налог, взимаемый в связи с применением патентной системы налогообложения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</si>
  <si>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</si>
  <si>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</si>
  <si>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000  1  06  00000  00  0000  000</t>
  </si>
  <si>
    <t>НАЛОГИ НА ИМУЩЕСТВО</t>
  </si>
  <si>
    <t>000  1  06  02000  02  0000  110</t>
  </si>
  <si>
    <t>Налог на имущество организаций</t>
  </si>
  <si>
    <t>182  1  06  02010  02  0000  110</t>
  </si>
  <si>
    <t>Налог на имущество организаций по имуществу, не входящему в Единую систему газоснабжения</t>
  </si>
  <si>
    <t>182  1  06  02020  02  0000  110</t>
  </si>
  <si>
    <t>Налог на имущество организаций по имуществу, входящему в Единую систему газоснабжения</t>
  </si>
  <si>
    <t>000  1  06  04000  02  0000  110</t>
  </si>
  <si>
    <t>Транспортный налог</t>
  </si>
  <si>
    <t>000  1  06  04011  02  0000  110</t>
  </si>
  <si>
    <t>Транспортный налог с организаций</t>
  </si>
  <si>
    <t>000  1  06  04012  02  0000  110</t>
  </si>
  <si>
    <t>Транспортный налог с физических лиц</t>
  </si>
  <si>
    <t>000  1  07  00000  00  0000  000</t>
  </si>
  <si>
    <t>НАЛОГИ, СБОРЫ И РЕГУЛЯРНЫЕ ПЛАТЕЖИ ЗА ПОЛЬЗОВАНИЕ ПРИРОДНЫМИ РЕСУРСАМИ</t>
  </si>
  <si>
    <t>000  1  07  01000  01  0000  110</t>
  </si>
  <si>
    <t>Налог на добычу полезных ископаемых</t>
  </si>
  <si>
    <t>182  1  07  01020  01  0000  110</t>
  </si>
  <si>
    <t>Налог на добычу общераспространенных полезных ископаемых</t>
  </si>
  <si>
    <t>000  1  08  00000  00  0000  000</t>
  </si>
  <si>
    <t>ГОСУДАРСТВЕННАЯ ПОШЛИНА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</si>
  <si>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</si>
  <si>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</si>
  <si>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182  1  08  03010  01  0000  110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</si>
  <si>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</si>
  <si>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</si>
  <si>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</si>
  <si>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</si>
  <si>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</si>
  <si>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</si>
  <si>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</si>
  <si>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920  1  08  07140  01  0000  110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</si>
  <si>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</si>
  <si>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092  1  08  07150  01  1000  110</t>
  </si>
  <si>
    <t>Государственная пошлина за выдачу разрешения на установку рекламной конструкции</t>
  </si>
  <si>
    <t xml:space="preserve"> НЕНАЛОГОВЫЕ ДОХОДЫ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</si>
  <si>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</si>
  <si>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</si>
  <si>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</si>
  <si>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</si>
  <si>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</si>
  <si>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</si>
  <si>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</si>
  <si>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</si>
  <si>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</si>
  <si>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</si>
  <si>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092  1  11  05013  10  0000  120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</si>
  <si>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</si>
  <si>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</si>
  <si>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</si>
  <si>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092  1  11  05025  05  0000  120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</si>
  <si>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</si>
  <si>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</si>
  <si>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</si>
  <si>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</si>
  <si>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</si>
  <si>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000  1  12  00000  00  0000  000</t>
  </si>
  <si>
    <t>ПЛАТЕЖИ ПРИ ПОЛЬЗОВАНИИ ПРИРОДНЫМИ РЕСУРСАМИ</t>
  </si>
  <si>
    <t>000  1  12  01000  01  0000  120</t>
  </si>
  <si>
    <t>Плата за негативное воздействие на окружающую среду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</si>
  <si>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</si>
  <si>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</si>
  <si>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</si>
  <si>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</si>
  <si>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</si>
  <si>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</si>
  <si>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</si>
  <si>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</si>
  <si>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</si>
  <si>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 (РАБОТ)И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</si>
  <si>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</si>
  <si>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</si>
  <si>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</si>
  <si>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</si>
  <si>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092  1  13  01995  05  0000  130</t>
  </si>
  <si>
    <t>Прочие доходы от оказания платных услуг (работ) получателями средств бюджетов муниципальных районов</t>
  </si>
  <si>
    <t>000  1  14  00000  00  0000  000</t>
  </si>
  <si>
    <t>ДОХОДЫ ОТ ПРОДАЖИ МАТЕРИАЛЬНЫХ И НЕМАТЕРИАЛЬНЫХ АКТИВОВ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</si>
  <si>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</si>
  <si>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</si>
  <si>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000  1  14  02050  05  0000  410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</si>
  <si>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</si>
  <si>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092  1  14  02052  05  0000  410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</si>
  <si>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</si>
  <si>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000  1  14  06000  00  0000  430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</si>
  <si>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</si>
  <si>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000  1  14  06010  00  0000  430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</si>
  <si>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</si>
  <si>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092  1  14  06013  10  0000  430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</si>
  <si>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</si>
  <si>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</si>
  <si>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</si>
  <si>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092  1  14  06025  05  0000 430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</si>
  <si>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</si>
  <si>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</si>
  <si>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</si>
  <si>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</si>
  <si>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</si>
  <si>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</si>
  <si>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</si>
  <si>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</si>
  <si>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</si>
  <si>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</si>
  <si>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</si>
  <si>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182  1  16  03010  01  0000  140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</si>
  <si>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пунктами 1 и 2 статьи 120, статьями 125, 126, 128, 129, 129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132, 133, 134, 135, 135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Налогового кодекса Российской Федерации </t>
    </r>
  </si>
  <si>
    <t>182  1  16  03030  01  0000  140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</si>
  <si>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</si>
  <si>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</si>
  <si>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</si>
  <si>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</si>
  <si>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</si>
  <si>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</si>
  <si>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</si>
  <si>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000  1  16  25000  01  0000  140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</si>
  <si>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</si>
  <si>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048  1  16  25030  01  0000  140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</si>
  <si>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</si>
  <si>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321  1  16  25060  01  0000  140</t>
  </si>
  <si>
    <t>Денежные взыскания (штрафы) за нарушение земельного законодательства</t>
  </si>
  <si>
    <t>141  1  16  28000  01  0000  140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</si>
  <si>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</si>
  <si>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188  1  16  30020  01  0000  140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</si>
  <si>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</si>
  <si>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</si>
  <si>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</si>
  <si>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161  1  16  33050  05  0000  140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</si>
  <si>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</si>
  <si>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</si>
  <si>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</si>
  <si>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</si>
  <si>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</si>
  <si>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</si>
  <si>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</si>
  <si>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000  1  17  00000  00  0000  000</t>
  </si>
  <si>
    <t>ПРОЧИЕ НЕНАЛОГОВЫЕ ДОХОДЫ</t>
  </si>
  <si>
    <t>000  1  17  05000  00  0000  180</t>
  </si>
  <si>
    <t>Прочие неналоговые доходы</t>
  </si>
  <si>
    <t>092  1  17  05050  05  0000  180</t>
  </si>
  <si>
    <t>Прочие неналоговые доходы бюджетов муниципальных районов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</si>
  <si>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</si>
  <si>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</si>
  <si>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</si>
  <si>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</si>
  <si>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</si>
  <si>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</si>
  <si>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</si>
  <si>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</si>
  <si>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092  2  02  01001  05  0000  151</t>
  </si>
  <si>
    <t>Дотации  на  выравнивание  бюджетной   обеспеченности   муниципальных районов (городского округа) из Регионального фонда финансовой поддержки муниципальных районов (городского округа) в рамках подпрограммы "Повышение эффективности бюджетных расходов в Республике Алтай" государственной  программы  Республики  Алтай   "Управление государственными финансами и государственным имуществом"</t>
  </si>
  <si>
    <t xml:space="preserve"> муниципальному району</t>
  </si>
  <si>
    <t>сельским поселениям</t>
  </si>
  <si>
    <t>000  2  02  01003  00  0000  151</t>
  </si>
  <si>
    <t>Дотации бюджетам на поддержку мер по обеспечению сбалансированности бюджетов</t>
  </si>
  <si>
    <t>092  2  02  01003  05  0000  151</t>
  </si>
  <si>
    <t>Дотации бюджетам муниципальных районов на поддержку мер по обеспечению сбалансированности бюджетов</t>
  </si>
  <si>
    <t>000  2  02  01009  00  0000  151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</si>
  <si>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</si>
  <si>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092  2  02  01009  05  0000  151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</si>
  <si>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</si>
  <si>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000  2  02  02000  00  0000  151</t>
  </si>
  <si>
    <t>Субсидии бюджетам субъектов Российской Федерации и муниципальных образований (межбюджетные субсидии)</t>
  </si>
  <si>
    <t>000  2  02  02009  00  0000  151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</si>
  <si>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</si>
  <si>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092  2  02  02009  05  0000  151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</si>
  <si>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</si>
  <si>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000  2  02  02051  00  0000  151</t>
  </si>
  <si>
    <t>Субсидии бюджетам на реализацию федеральных целевых программ</t>
  </si>
  <si>
    <t>092  2  02  02051  05  0000  151</t>
  </si>
  <si>
    <t>Субсидии бюджетам муниципальных районов на реализацию федеральных целевых программ</t>
  </si>
  <si>
    <t>000  2  02  02077  00  0000  151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</si>
  <si>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</si>
  <si>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092  2  02  02077  05  0000  151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</si>
  <si>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</si>
  <si>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000  2  02  02080  00  0000  151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</si>
  <si>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</si>
  <si>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</si>
  <si>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</si>
  <si>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000  2  02  02085  00  0000  151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</si>
  <si>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</si>
  <si>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</si>
  <si>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</si>
  <si>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000  2  02  02088  00  0000  151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</si>
  <si>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0"/>
        <color indexed="8"/>
        <rFont val="Times New Roman"/>
        <family val="1"/>
        <charset val="204"/>
      </rPr>
      <t xml:space="preserve">- </t>
    </r>
    <r>
      <rPr>
        <sz val="10"/>
        <color indexed="8"/>
        <rFont val="Times New Roman"/>
        <family val="1"/>
        <charset val="204"/>
      </rPr>
      <t>Фонда содействия реформированию жилищно-коммунального хозяйства</t>
    </r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</si>
  <si>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</si>
  <si>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</si>
  <si>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</si>
  <si>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</si>
  <si>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000  2  02  02089  00  0000  151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</si>
  <si>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</si>
  <si>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</si>
  <si>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</si>
  <si>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092  2  02  02089  05  0001  151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</si>
  <si>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</si>
  <si>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000  2  02  02145  00  0000  151</t>
  </si>
  <si>
    <t>Субсидии бюджетам на модернизацию региональных систем общего образования</t>
  </si>
  <si>
    <t>092  2  02  02145  05  0000  151</t>
  </si>
  <si>
    <t>Субсидии бюджетам муниципальных районов на модернизацию региональных систем общего образования</t>
  </si>
  <si>
    <t>000  2  02  02150  00  0000  151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</si>
  <si>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</si>
  <si>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092  2  02  02150  05  0000  151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</si>
  <si>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</si>
  <si>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000  2  02  02204  00  0000  151</t>
  </si>
  <si>
    <t>Субсидии бюджетам на модернизацию региональных систем дошкольного образования</t>
  </si>
  <si>
    <t>092  2  02  02204  05  0000  151</t>
  </si>
  <si>
    <t>Субсидии бюджетам муниципальных районов на модернизацию региональных систем дошкольного  образования</t>
  </si>
  <si>
    <t>000  2  02  02999  00  0000  151</t>
  </si>
  <si>
    <t>Прочие субсидии</t>
  </si>
  <si>
    <t>092  2  02  02999  05  0000  151</t>
  </si>
  <si>
    <t>Прочие субсидии бюджетам муниципальных районов</t>
  </si>
  <si>
    <t>000  2  02  03000  00  0000  151</t>
  </si>
  <si>
    <t xml:space="preserve">Субвенции бюджетам субъектов Российской Федерации и муниципальных образований </t>
  </si>
  <si>
    <t>000  2  02  03001  00  0000  151</t>
  </si>
  <si>
    <t>Субвенции бюджетам на оплату жилищно-коммунальных услуг отдельным категориям граждан</t>
  </si>
  <si>
    <t>000  2  02  03001  05  0000  151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</si>
  <si>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</si>
  <si>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000  2  02  03002  00  0000  151</t>
  </si>
  <si>
    <t>Субвенции бюджетам на осуществление полномочий по подготовке проведения статистических переписей</t>
  </si>
  <si>
    <t>000  2  02  03002  05  0000  151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</si>
  <si>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</si>
  <si>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000  2  02  03004  00  0000  151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</si>
  <si>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</si>
  <si>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</si>
  <si>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</si>
  <si>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000  2  02  03007  00  0000  151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</si>
  <si>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</si>
  <si>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</si>
  <si>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</si>
  <si>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000  2  02  03013  00  0000  151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</si>
  <si>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</si>
  <si>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</si>
  <si>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</si>
  <si>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</si>
  <si>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</si>
  <si>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</si>
  <si>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</si>
  <si>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</si>
  <si>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</si>
  <si>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092  2  02  03021  05  0000  151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</si>
  <si>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</si>
  <si>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</si>
  <si>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</si>
  <si>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</si>
  <si>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</si>
  <si>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000  2  02  03024  00  0000  151</t>
  </si>
  <si>
    <t xml:space="preserve">Субвенции местным бюджетам на выполнение передаваемых полномочий субъектов Российской Федерации </t>
  </si>
  <si>
    <t>092  2  02  03024  05  0000  151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</si>
  <si>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</si>
  <si>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(через Комитет по делам архивов Республики Алтай) 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</si>
  <si>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 </t>
  </si>
  <si>
    <t>Субвенции на возмещение затрат  организациям  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</si>
  <si>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Субвенции на компенсацию части родительской платы за содержание ребенка в МОУ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</si>
  <si>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</si>
  <si>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 (через Министерство образования, науки и молодежной политики Республики Алтай)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</si>
  <si>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</si>
  <si>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</si>
  <si>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</si>
  <si>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</si>
  <si>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</si>
  <si>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Субвенции, предоставляемые местным бюджетам муниципальных образований в Республике Алтай для осуществления уведомительной регистрации территориальных соглашений и коллективных договоров (через Министерство труда и социального развития Республики Алтай)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</si>
  <si>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 (через Комитет ветеринарии с Госветинспенцией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</si>
  <si>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</si>
  <si>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</si>
  <si>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</si>
  <si>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</si>
  <si>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 (через Комитет ветеринарии с Госветинспенцией Республики Алтай)</t>
  </si>
  <si>
    <t>000  2  02  03026  00  0000  151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</si>
  <si>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</si>
  <si>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092  2  02  03026  05  0000  151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</si>
  <si>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</si>
  <si>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000  2  02  03027  00  0000  151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</si>
  <si>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</si>
  <si>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</si>
  <si>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</si>
  <si>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000  2  02  03029  00  0000  151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</si>
  <si>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</si>
  <si>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</si>
  <si>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 xml:space="preserve"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дошкольного образования" государственной программы Республики Алтай "Развитие образования" </t>
  </si>
  <si>
    <t>000  2  02  03033  00  0000  151</t>
  </si>
  <si>
    <t>Субвенции бюджетам муниципальных образований на оздоровление детей</t>
  </si>
  <si>
    <t>092  2  02  03033  05  0000  151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</si>
  <si>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</si>
  <si>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000  2  02  03055  00  0000  151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</si>
  <si>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</si>
  <si>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</si>
  <si>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</si>
  <si>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000  2  02  03069  00  0000  151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</si>
  <si>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</si>
  <si>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092  2  02  03069  05  0000  151</t>
  </si>
  <si>
    <t>Субвенции на осуществление полномочий по обеспечению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</si>
  <si>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000  2  02  03070  00  0000  151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</si>
  <si>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</si>
  <si>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092  2  02  03070  05  0000  151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</si>
  <si>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</si>
  <si>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000  2  02  04000  00  0000  151</t>
  </si>
  <si>
    <t>Иные межбюджетные трансферты</t>
  </si>
  <si>
    <t>000  2  02  04029  00  0000  151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</si>
  <si>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</si>
  <si>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</si>
  <si>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</si>
  <si>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</si>
  <si>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</si>
  <si>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</si>
  <si>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</si>
  <si>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000  2  02  04999  00  0000  151</t>
  </si>
  <si>
    <t>Прочие межбюджетные трансферты, передаваемые бюджетам</t>
  </si>
  <si>
    <t>092  2  02  04999  05  0000  151</t>
  </si>
  <si>
    <t>Прочие межбюджетные трансферты, передаваемые бюджетам муниципальных районов</t>
  </si>
  <si>
    <t>000  2  07  00000  00  0000  180</t>
  </si>
  <si>
    <t>ПРОЧИЕ БЕЗВОЗМЕЗДНЫЕ ПОСТУПЛЕНИЯ</t>
  </si>
  <si>
    <t>092  2  07  05000  05  0000  180</t>
  </si>
  <si>
    <t>Прочие безвозмездные поступления в бюджеты муниципальных районов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</si>
  <si>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</si>
  <si>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</si>
  <si>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092  2  18  05010  05  0000  151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</si>
  <si>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</si>
  <si>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</si>
  <si>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</si>
  <si>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092  2  19  05000  05  0000  151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</si>
  <si>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</si>
  <si>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 .02.2015г. № 12-1, от 18.06.2015г №14/3, от22.10.2015г №15-4,от24.12.2015г№17-2)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</si>
</sst>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0000_р_._-;\-* #,##0.00000_р_._-;_-* &quot;-&quot;?????_р_._-;_-@_-"/>
    <numFmt numFmtId="165" formatCode="_-* #,##0.00000_р_._-;\-* #,##0.00000_р_._-;_-* &quot;-&quot;??_р_._-;_-@_-"/>
    <numFmt numFmtId="166" formatCode="#,##0.000000000_ ;\-#,##0.000000000\ "/>
    <numFmt numFmtId="167" formatCode="_-* #,##0.0000_р_._-;\-* #,##0.0000_р_._-;_-* &quot;-&quot;??_р_._-;_-@_-"/>
    <numFmt numFmtId="168" formatCode="#,##0.00000000_ ;\-#,##0.00000000\ 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2" fillId="0" borderId="0">
      <alignment vertical="top"/>
    </xf>
    <xf numFmtId="0" fontId="21" fillId="0" borderId="0"/>
    <xf numFmtId="0" fontId="1" fillId="0" borderId="0"/>
    <xf numFmtId="0" fontId="21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65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6" fillId="0" borderId="0" xfId="0" applyFont="1" applyBorder="1"/>
    <xf numFmtId="0" fontId="6" fillId="2" borderId="0" xfId="0" applyFont="1" applyFill="1" applyBorder="1"/>
    <xf numFmtId="0" fontId="0" fillId="2" borderId="0" xfId="0" applyFont="1" applyFill="1" applyBorder="1" applyAlignment="1">
      <alignment horizontal="center" vertical="top"/>
    </xf>
    <xf numFmtId="0" fontId="8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164" fontId="5" fillId="0" borderId="0" xfId="0" applyNumberFormat="1" applyFont="1" applyBorder="1" applyAlignment="1">
      <alignment vertical="center" wrapText="1"/>
    </xf>
    <xf numFmtId="0" fontId="6" fillId="0" borderId="0" xfId="0" applyFont="1"/>
    <xf numFmtId="0" fontId="11" fillId="2" borderId="0" xfId="0" applyFont="1" applyFill="1" applyAlignment="1"/>
    <xf numFmtId="0" fontId="6" fillId="0" borderId="0" xfId="0" applyFont="1" applyBorder="1" applyAlignment="1"/>
    <xf numFmtId="0" fontId="6" fillId="0" borderId="0" xfId="0" applyFont="1" applyAlignment="1"/>
    <xf numFmtId="0" fontId="11" fillId="2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 wrapText="1"/>
    </xf>
    <xf numFmtId="49" fontId="3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 wrapText="1"/>
    </xf>
    <xf numFmtId="43" fontId="3" fillId="2" borderId="2" xfId="1" applyNumberFormat="1" applyFont="1" applyFill="1" applyBorder="1" applyAlignment="1">
      <alignment horizontal="right"/>
    </xf>
    <xf numFmtId="166" fontId="11" fillId="0" borderId="0" xfId="0" applyNumberFormat="1" applyFont="1" applyAlignment="1"/>
    <xf numFmtId="43" fontId="11" fillId="0" borderId="0" xfId="0" applyNumberFormat="1" applyFont="1" applyAlignment="1"/>
    <xf numFmtId="0" fontId="11" fillId="0" borderId="0" xfId="0" applyFont="1" applyAlignment="1"/>
    <xf numFmtId="165" fontId="11" fillId="0" borderId="0" xfId="0" applyNumberFormat="1" applyFont="1" applyAlignment="1"/>
    <xf numFmtId="165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5" fontId="6" fillId="0" borderId="0" xfId="0" applyNumberFormat="1" applyFont="1"/>
    <xf numFmtId="43" fontId="6" fillId="0" borderId="0" xfId="0" applyNumberFormat="1" applyFont="1"/>
    <xf numFmtId="0" fontId="17" fillId="2" borderId="2" xfId="0" applyFont="1" applyFill="1" applyBorder="1" applyAlignment="1">
      <alignment horizontal="right" vertical="center" wrapText="1"/>
    </xf>
    <xf numFmtId="167" fontId="6" fillId="0" borderId="0" xfId="0" applyNumberFormat="1" applyFont="1"/>
    <xf numFmtId="49" fontId="17" fillId="2" borderId="2" xfId="0" applyNumberFormat="1" applyFont="1" applyFill="1" applyBorder="1" applyAlignment="1">
      <alignment horizontal="left" vertical="center"/>
    </xf>
    <xf numFmtId="0" fontId="19" fillId="2" borderId="2" xfId="2" applyFont="1" applyFill="1" applyBorder="1" applyAlignment="1">
      <alignment horizontal="left" vertical="center" wrapText="1"/>
    </xf>
    <xf numFmtId="0" fontId="20" fillId="2" borderId="0" xfId="0" applyFont="1" applyFill="1"/>
    <xf numFmtId="0" fontId="20" fillId="0" borderId="0" xfId="0" applyFont="1"/>
    <xf numFmtId="49" fontId="3" fillId="2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/>
    <xf numFmtId="49" fontId="3" fillId="2" borderId="0" xfId="0" applyNumberFormat="1" applyFont="1" applyFill="1" applyAlignment="1"/>
    <xf numFmtId="0" fontId="3" fillId="2" borderId="0" xfId="0" applyFont="1" applyFill="1" applyAlignment="1">
      <alignment vertical="center" wrapText="1"/>
    </xf>
    <xf numFmtId="49" fontId="3" fillId="2" borderId="0" xfId="0" applyNumberFormat="1" applyFont="1" applyFill="1" applyAlignment="1">
      <alignment horizontal="right"/>
    </xf>
    <xf numFmtId="43" fontId="3" fillId="2" borderId="2" xfId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168" fontId="3" fillId="0" borderId="0" xfId="1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3" fontId="9" fillId="0" borderId="3" xfId="1" applyFont="1" applyFill="1" applyBorder="1" applyAlignment="1">
      <alignment horizontal="center" vertical="center"/>
    </xf>
    <xf numFmtId="43" fontId="9" fillId="0" borderId="4" xfId="1" applyFont="1" applyFill="1" applyBorder="1" applyAlignment="1">
      <alignment horizontal="center" vertical="center"/>
    </xf>
    <xf numFmtId="43" fontId="9" fillId="0" borderId="3" xfId="1" applyFont="1" applyFill="1" applyBorder="1" applyAlignment="1">
      <alignment horizontal="center" vertical="center" wrapText="1"/>
    </xf>
    <xf numFmtId="43" fontId="9" fillId="0" borderId="4" xfId="1" applyFont="1" applyFill="1" applyBorder="1" applyAlignment="1">
      <alignment horizontal="center" vertical="center" wrapText="1"/>
    </xf>
  </cellXfs>
  <cellStyles count="22">
    <cellStyle name="Обычный" xfId="0" builtinId="0"/>
    <cellStyle name="Обычный 10" xfId="3"/>
    <cellStyle name="Обычный 12" xfId="2"/>
    <cellStyle name="Обычный 16" xfId="4"/>
    <cellStyle name="Обычный 17" xfId="5"/>
    <cellStyle name="Обычный 18" xfId="6"/>
    <cellStyle name="Обычный 18 2" xfId="7"/>
    <cellStyle name="Обычный 2" xfId="8"/>
    <cellStyle name="Обычный 2 2" xfId="9"/>
    <cellStyle name="Обычный 2 2 2" xfId="10"/>
    <cellStyle name="Обычный 3" xfId="11"/>
    <cellStyle name="Обычный 3 31" xfId="12"/>
    <cellStyle name="Обычный 4" xfId="13"/>
    <cellStyle name="Обычный 5" xfId="14"/>
    <cellStyle name="Обычный 7" xfId="15"/>
    <cellStyle name="Тысячи [0]_перечис.11" xfId="16"/>
    <cellStyle name="Тысячи_перечис.11" xfId="17"/>
    <cellStyle name="Финансовый" xfId="1" builtinId="3"/>
    <cellStyle name="Финансовый 13" xfId="18"/>
    <cellStyle name="Финансовый 2" xfId="19"/>
    <cellStyle name="Финансовый 3" xfId="20"/>
    <cellStyle name="Финансовый 3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329"/>
  <sheetViews>
    <sheetView tabSelected="1" view="pageBreakPreview" zoomScaleNormal="100" zoomScaleSheetLayoutView="100" workbookViewId="0">
      <selection activeCell="D11" sqref="D11"/>
    </sheetView>
  </sheetViews>
  <sheetFormatPr defaultRowHeight="15.75" x14ac:dyDescent="0.25"/>
  <cols>
    <col min="1" max="1" width="26.85546875" style="44" customWidth="1"/>
    <col min="2" max="2" width="59.28515625" style="45" customWidth="1"/>
    <col min="3" max="3" width="17.28515625" style="46" customWidth="1"/>
    <col min="4" max="4" width="12.85546875" style="46" customWidth="1"/>
    <col min="5" max="5" width="18.140625" style="48" customWidth="1"/>
    <col min="6" max="6" width="20.140625" style="13" bestFit="1" customWidth="1"/>
    <col min="7" max="7" width="18.42578125" style="13" customWidth="1"/>
    <col min="8" max="8" width="15.7109375" style="13" bestFit="1" customWidth="1"/>
    <col min="9" max="9" width="17" style="13" bestFit="1" customWidth="1"/>
    <col min="10" max="10" width="18" style="13" customWidth="1"/>
    <col min="11" max="16" width="9.140625" style="13"/>
    <col min="17" max="17" width="13.7109375" style="13" bestFit="1" customWidth="1"/>
    <col min="18" max="18" width="16.28515625" style="13" customWidth="1"/>
    <col min="19" max="29" width="9.140625" style="13"/>
    <col min="30" max="30" width="13.7109375" style="13" bestFit="1" customWidth="1"/>
    <col min="31" max="31" width="16.28515625" style="13" customWidth="1"/>
    <col min="32" max="42" width="9.140625" style="13"/>
    <col min="43" max="43" width="13.7109375" style="13" bestFit="1" customWidth="1"/>
    <col min="44" max="44" width="16.28515625" style="13" customWidth="1"/>
    <col min="45" max="55" width="9.140625" style="13"/>
    <col min="56" max="56" width="13.7109375" style="13" bestFit="1" customWidth="1"/>
    <col min="57" max="57" width="16.28515625" style="13" customWidth="1"/>
    <col min="58" max="68" width="9.140625" style="13"/>
    <col min="69" max="69" width="13.7109375" style="13" bestFit="1" customWidth="1"/>
    <col min="70" max="70" width="16.28515625" style="13" customWidth="1"/>
    <col min="71" max="81" width="9.140625" style="13"/>
    <col min="82" max="82" width="13.7109375" style="13" bestFit="1" customWidth="1"/>
    <col min="83" max="83" width="16.28515625" style="13" customWidth="1"/>
    <col min="84" max="94" width="9.140625" style="13"/>
    <col min="95" max="95" width="13.7109375" style="13" bestFit="1" customWidth="1"/>
    <col min="96" max="96" width="16.28515625" style="13" customWidth="1"/>
    <col min="97" max="107" width="9.140625" style="13"/>
    <col min="108" max="108" width="13.7109375" style="13" bestFit="1" customWidth="1"/>
    <col min="109" max="109" width="16.28515625" style="13" customWidth="1"/>
    <col min="110" max="120" width="9.140625" style="13"/>
    <col min="121" max="121" width="13.7109375" style="13" bestFit="1" customWidth="1"/>
    <col min="122" max="122" width="16.28515625" style="13" customWidth="1"/>
    <col min="123" max="133" width="9.140625" style="13"/>
    <col min="134" max="134" width="13.7109375" style="13" bestFit="1" customWidth="1"/>
    <col min="135" max="135" width="16.28515625" style="13" customWidth="1"/>
    <col min="136" max="146" width="9.140625" style="13"/>
    <col min="147" max="147" width="13.7109375" style="13" bestFit="1" customWidth="1"/>
    <col min="148" max="148" width="16.28515625" style="13" customWidth="1"/>
    <col min="149" max="159" width="9.140625" style="13"/>
    <col min="160" max="160" width="13.7109375" style="13" bestFit="1" customWidth="1"/>
    <col min="161" max="161" width="16.28515625" style="13" customWidth="1"/>
    <col min="162" max="172" width="9.140625" style="13"/>
    <col min="173" max="173" width="13.7109375" style="13" bestFit="1" customWidth="1"/>
    <col min="174" max="174" width="16.28515625" style="13" customWidth="1"/>
    <col min="175" max="185" width="9.140625" style="13"/>
    <col min="186" max="186" width="13.7109375" style="13" bestFit="1" customWidth="1"/>
    <col min="187" max="187" width="16.28515625" style="13" customWidth="1"/>
    <col min="188" max="198" width="9.140625" style="13"/>
    <col min="199" max="199" width="13.7109375" style="13" bestFit="1" customWidth="1"/>
    <col min="200" max="200" width="16.28515625" style="13" customWidth="1"/>
    <col min="201" max="211" width="9.140625" style="13"/>
    <col min="212" max="212" width="13.7109375" style="13" bestFit="1" customWidth="1"/>
    <col min="213" max="213" width="16.28515625" style="13" customWidth="1"/>
    <col min="214" max="224" width="9.140625" style="13"/>
    <col min="225" max="225" width="13.7109375" style="13" bestFit="1" customWidth="1"/>
    <col min="226" max="226" width="16.28515625" style="13" customWidth="1"/>
    <col min="227" max="237" width="9.140625" style="13"/>
    <col min="238" max="238" width="13.7109375" style="13" bestFit="1" customWidth="1"/>
    <col min="239" max="239" width="16.28515625" style="13" customWidth="1"/>
    <col min="240" max="250" width="9.140625" style="13"/>
    <col min="251" max="251" width="13.7109375" style="13" bestFit="1" customWidth="1"/>
    <col min="252" max="252" width="16.28515625" style="13" customWidth="1"/>
    <col min="253" max="256" width="9.140625" style="13"/>
    <col min="257" max="257" width="33.140625" style="13" customWidth="1"/>
    <col min="258" max="258" width="60.28515625" style="13" customWidth="1"/>
    <col min="259" max="259" width="0" style="13" hidden="1" customWidth="1"/>
    <col min="260" max="260" width="23.28515625" style="13" customWidth="1"/>
    <col min="261" max="261" width="18.140625" style="13" customWidth="1"/>
    <col min="262" max="262" width="14.85546875" style="13" bestFit="1" customWidth="1"/>
    <col min="263" max="272" width="9.140625" style="13"/>
    <col min="273" max="273" width="13.7109375" style="13" bestFit="1" customWidth="1"/>
    <col min="274" max="274" width="16.28515625" style="13" customWidth="1"/>
    <col min="275" max="285" width="9.140625" style="13"/>
    <col min="286" max="286" width="13.7109375" style="13" bestFit="1" customWidth="1"/>
    <col min="287" max="287" width="16.28515625" style="13" customWidth="1"/>
    <col min="288" max="298" width="9.140625" style="13"/>
    <col min="299" max="299" width="13.7109375" style="13" bestFit="1" customWidth="1"/>
    <col min="300" max="300" width="16.28515625" style="13" customWidth="1"/>
    <col min="301" max="311" width="9.140625" style="13"/>
    <col min="312" max="312" width="13.7109375" style="13" bestFit="1" customWidth="1"/>
    <col min="313" max="313" width="16.28515625" style="13" customWidth="1"/>
    <col min="314" max="324" width="9.140625" style="13"/>
    <col min="325" max="325" width="13.7109375" style="13" bestFit="1" customWidth="1"/>
    <col min="326" max="326" width="16.28515625" style="13" customWidth="1"/>
    <col min="327" max="337" width="9.140625" style="13"/>
    <col min="338" max="338" width="13.7109375" style="13" bestFit="1" customWidth="1"/>
    <col min="339" max="339" width="16.28515625" style="13" customWidth="1"/>
    <col min="340" max="350" width="9.140625" style="13"/>
    <col min="351" max="351" width="13.7109375" style="13" bestFit="1" customWidth="1"/>
    <col min="352" max="352" width="16.28515625" style="13" customWidth="1"/>
    <col min="353" max="363" width="9.140625" style="13"/>
    <col min="364" max="364" width="13.7109375" style="13" bestFit="1" customWidth="1"/>
    <col min="365" max="365" width="16.28515625" style="13" customWidth="1"/>
    <col min="366" max="376" width="9.140625" style="13"/>
    <col min="377" max="377" width="13.7109375" style="13" bestFit="1" customWidth="1"/>
    <col min="378" max="378" width="16.28515625" style="13" customWidth="1"/>
    <col min="379" max="389" width="9.140625" style="13"/>
    <col min="390" max="390" width="13.7109375" style="13" bestFit="1" customWidth="1"/>
    <col min="391" max="391" width="16.28515625" style="13" customWidth="1"/>
    <col min="392" max="402" width="9.140625" style="13"/>
    <col min="403" max="403" width="13.7109375" style="13" bestFit="1" customWidth="1"/>
    <col min="404" max="404" width="16.28515625" style="13" customWidth="1"/>
    <col min="405" max="415" width="9.140625" style="13"/>
    <col min="416" max="416" width="13.7109375" style="13" bestFit="1" customWidth="1"/>
    <col min="417" max="417" width="16.28515625" style="13" customWidth="1"/>
    <col min="418" max="428" width="9.140625" style="13"/>
    <col min="429" max="429" width="13.7109375" style="13" bestFit="1" customWidth="1"/>
    <col min="430" max="430" width="16.28515625" style="13" customWidth="1"/>
    <col min="431" max="441" width="9.140625" style="13"/>
    <col min="442" max="442" width="13.7109375" style="13" bestFit="1" customWidth="1"/>
    <col min="443" max="443" width="16.28515625" style="13" customWidth="1"/>
    <col min="444" max="454" width="9.140625" style="13"/>
    <col min="455" max="455" width="13.7109375" style="13" bestFit="1" customWidth="1"/>
    <col min="456" max="456" width="16.28515625" style="13" customWidth="1"/>
    <col min="457" max="467" width="9.140625" style="13"/>
    <col min="468" max="468" width="13.7109375" style="13" bestFit="1" customWidth="1"/>
    <col min="469" max="469" width="16.28515625" style="13" customWidth="1"/>
    <col min="470" max="480" width="9.140625" style="13"/>
    <col min="481" max="481" width="13.7109375" style="13" bestFit="1" customWidth="1"/>
    <col min="482" max="482" width="16.28515625" style="13" customWidth="1"/>
    <col min="483" max="493" width="9.140625" style="13"/>
    <col min="494" max="494" width="13.7109375" style="13" bestFit="1" customWidth="1"/>
    <col min="495" max="495" width="16.28515625" style="13" customWidth="1"/>
    <col min="496" max="506" width="9.140625" style="13"/>
    <col min="507" max="507" width="13.7109375" style="13" bestFit="1" customWidth="1"/>
    <col min="508" max="508" width="16.28515625" style="13" customWidth="1"/>
    <col min="509" max="512" width="9.140625" style="13"/>
    <col min="513" max="513" width="33.140625" style="13" customWidth="1"/>
    <col min="514" max="514" width="60.28515625" style="13" customWidth="1"/>
    <col min="515" max="515" width="0" style="13" hidden="1" customWidth="1"/>
    <col min="516" max="516" width="23.28515625" style="13" customWidth="1"/>
    <col min="517" max="517" width="18.140625" style="13" customWidth="1"/>
    <col min="518" max="518" width="14.85546875" style="13" bestFit="1" customWidth="1"/>
    <col min="519" max="528" width="9.140625" style="13"/>
    <col min="529" max="529" width="13.7109375" style="13" bestFit="1" customWidth="1"/>
    <col min="530" max="530" width="16.28515625" style="13" customWidth="1"/>
    <col min="531" max="541" width="9.140625" style="13"/>
    <col min="542" max="542" width="13.7109375" style="13" bestFit="1" customWidth="1"/>
    <col min="543" max="543" width="16.28515625" style="13" customWidth="1"/>
    <col min="544" max="554" width="9.140625" style="13"/>
    <col min="555" max="555" width="13.7109375" style="13" bestFit="1" customWidth="1"/>
    <col min="556" max="556" width="16.28515625" style="13" customWidth="1"/>
    <col min="557" max="567" width="9.140625" style="13"/>
    <col min="568" max="568" width="13.7109375" style="13" bestFit="1" customWidth="1"/>
    <col min="569" max="569" width="16.28515625" style="13" customWidth="1"/>
    <col min="570" max="580" width="9.140625" style="13"/>
    <col min="581" max="581" width="13.7109375" style="13" bestFit="1" customWidth="1"/>
    <col min="582" max="582" width="16.28515625" style="13" customWidth="1"/>
    <col min="583" max="593" width="9.140625" style="13"/>
    <col min="594" max="594" width="13.7109375" style="13" bestFit="1" customWidth="1"/>
    <col min="595" max="595" width="16.28515625" style="13" customWidth="1"/>
    <col min="596" max="606" width="9.140625" style="13"/>
    <col min="607" max="607" width="13.7109375" style="13" bestFit="1" customWidth="1"/>
    <col min="608" max="608" width="16.28515625" style="13" customWidth="1"/>
    <col min="609" max="619" width="9.140625" style="13"/>
    <col min="620" max="620" width="13.7109375" style="13" bestFit="1" customWidth="1"/>
    <col min="621" max="621" width="16.28515625" style="13" customWidth="1"/>
    <col min="622" max="632" width="9.140625" style="13"/>
    <col min="633" max="633" width="13.7109375" style="13" bestFit="1" customWidth="1"/>
    <col min="634" max="634" width="16.28515625" style="13" customWidth="1"/>
    <col min="635" max="645" width="9.140625" style="13"/>
    <col min="646" max="646" width="13.7109375" style="13" bestFit="1" customWidth="1"/>
    <col min="647" max="647" width="16.28515625" style="13" customWidth="1"/>
    <col min="648" max="658" width="9.140625" style="13"/>
    <col min="659" max="659" width="13.7109375" style="13" bestFit="1" customWidth="1"/>
    <col min="660" max="660" width="16.28515625" style="13" customWidth="1"/>
    <col min="661" max="671" width="9.140625" style="13"/>
    <col min="672" max="672" width="13.7109375" style="13" bestFit="1" customWidth="1"/>
    <col min="673" max="673" width="16.28515625" style="13" customWidth="1"/>
    <col min="674" max="684" width="9.140625" style="13"/>
    <col min="685" max="685" width="13.7109375" style="13" bestFit="1" customWidth="1"/>
    <col min="686" max="686" width="16.28515625" style="13" customWidth="1"/>
    <col min="687" max="697" width="9.140625" style="13"/>
    <col min="698" max="698" width="13.7109375" style="13" bestFit="1" customWidth="1"/>
    <col min="699" max="699" width="16.28515625" style="13" customWidth="1"/>
    <col min="700" max="710" width="9.140625" style="13"/>
    <col min="711" max="711" width="13.7109375" style="13" bestFit="1" customWidth="1"/>
    <col min="712" max="712" width="16.28515625" style="13" customWidth="1"/>
    <col min="713" max="723" width="9.140625" style="13"/>
    <col min="724" max="724" width="13.7109375" style="13" bestFit="1" customWidth="1"/>
    <col min="725" max="725" width="16.28515625" style="13" customWidth="1"/>
    <col min="726" max="736" width="9.140625" style="13"/>
    <col min="737" max="737" width="13.7109375" style="13" bestFit="1" customWidth="1"/>
    <col min="738" max="738" width="16.28515625" style="13" customWidth="1"/>
    <col min="739" max="749" width="9.140625" style="13"/>
    <col min="750" max="750" width="13.7109375" style="13" bestFit="1" customWidth="1"/>
    <col min="751" max="751" width="16.28515625" style="13" customWidth="1"/>
    <col min="752" max="762" width="9.140625" style="13"/>
    <col min="763" max="763" width="13.7109375" style="13" bestFit="1" customWidth="1"/>
    <col min="764" max="764" width="16.28515625" style="13" customWidth="1"/>
    <col min="765" max="768" width="9.140625" style="13"/>
    <col min="769" max="769" width="33.140625" style="13" customWidth="1"/>
    <col min="770" max="770" width="60.28515625" style="13" customWidth="1"/>
    <col min="771" max="771" width="0" style="13" hidden="1" customWidth="1"/>
    <col min="772" max="772" width="23.28515625" style="13" customWidth="1"/>
    <col min="773" max="773" width="18.140625" style="13" customWidth="1"/>
    <col min="774" max="774" width="14.85546875" style="13" bestFit="1" customWidth="1"/>
    <col min="775" max="784" width="9.140625" style="13"/>
    <col min="785" max="785" width="13.7109375" style="13" bestFit="1" customWidth="1"/>
    <col min="786" max="786" width="16.28515625" style="13" customWidth="1"/>
    <col min="787" max="797" width="9.140625" style="13"/>
    <col min="798" max="798" width="13.7109375" style="13" bestFit="1" customWidth="1"/>
    <col min="799" max="799" width="16.28515625" style="13" customWidth="1"/>
    <col min="800" max="810" width="9.140625" style="13"/>
    <col min="811" max="811" width="13.7109375" style="13" bestFit="1" customWidth="1"/>
    <col min="812" max="812" width="16.28515625" style="13" customWidth="1"/>
    <col min="813" max="823" width="9.140625" style="13"/>
    <col min="824" max="824" width="13.7109375" style="13" bestFit="1" customWidth="1"/>
    <col min="825" max="825" width="16.28515625" style="13" customWidth="1"/>
    <col min="826" max="836" width="9.140625" style="13"/>
    <col min="837" max="837" width="13.7109375" style="13" bestFit="1" customWidth="1"/>
    <col min="838" max="838" width="16.28515625" style="13" customWidth="1"/>
    <col min="839" max="849" width="9.140625" style="13"/>
    <col min="850" max="850" width="13.7109375" style="13" bestFit="1" customWidth="1"/>
    <col min="851" max="851" width="16.28515625" style="13" customWidth="1"/>
    <col min="852" max="862" width="9.140625" style="13"/>
    <col min="863" max="863" width="13.7109375" style="13" bestFit="1" customWidth="1"/>
    <col min="864" max="864" width="16.28515625" style="13" customWidth="1"/>
    <col min="865" max="875" width="9.140625" style="13"/>
    <col min="876" max="876" width="13.7109375" style="13" bestFit="1" customWidth="1"/>
    <col min="877" max="877" width="16.28515625" style="13" customWidth="1"/>
    <col min="878" max="888" width="9.140625" style="13"/>
    <col min="889" max="889" width="13.7109375" style="13" bestFit="1" customWidth="1"/>
    <col min="890" max="890" width="16.28515625" style="13" customWidth="1"/>
    <col min="891" max="901" width="9.140625" style="13"/>
    <col min="902" max="902" width="13.7109375" style="13" bestFit="1" customWidth="1"/>
    <col min="903" max="903" width="16.28515625" style="13" customWidth="1"/>
    <col min="904" max="914" width="9.140625" style="13"/>
    <col min="915" max="915" width="13.7109375" style="13" bestFit="1" customWidth="1"/>
    <col min="916" max="916" width="16.28515625" style="13" customWidth="1"/>
    <col min="917" max="927" width="9.140625" style="13"/>
    <col min="928" max="928" width="13.7109375" style="13" bestFit="1" customWidth="1"/>
    <col min="929" max="929" width="16.28515625" style="13" customWidth="1"/>
    <col min="930" max="940" width="9.140625" style="13"/>
    <col min="941" max="941" width="13.7109375" style="13" bestFit="1" customWidth="1"/>
    <col min="942" max="942" width="16.28515625" style="13" customWidth="1"/>
    <col min="943" max="953" width="9.140625" style="13"/>
    <col min="954" max="954" width="13.7109375" style="13" bestFit="1" customWidth="1"/>
    <col min="955" max="955" width="16.28515625" style="13" customWidth="1"/>
    <col min="956" max="966" width="9.140625" style="13"/>
    <col min="967" max="967" width="13.7109375" style="13" bestFit="1" customWidth="1"/>
    <col min="968" max="968" width="16.28515625" style="13" customWidth="1"/>
    <col min="969" max="979" width="9.140625" style="13"/>
    <col min="980" max="980" width="13.7109375" style="13" bestFit="1" customWidth="1"/>
    <col min="981" max="981" width="16.28515625" style="13" customWidth="1"/>
    <col min="982" max="992" width="9.140625" style="13"/>
    <col min="993" max="993" width="13.7109375" style="13" bestFit="1" customWidth="1"/>
    <col min="994" max="994" width="16.28515625" style="13" customWidth="1"/>
    <col min="995" max="1005" width="9.140625" style="13"/>
    <col min="1006" max="1006" width="13.7109375" style="13" bestFit="1" customWidth="1"/>
    <col min="1007" max="1007" width="16.28515625" style="13" customWidth="1"/>
    <col min="1008" max="1018" width="9.140625" style="13"/>
    <col min="1019" max="1019" width="13.7109375" style="13" bestFit="1" customWidth="1"/>
    <col min="1020" max="1020" width="16.28515625" style="13" customWidth="1"/>
    <col min="1021" max="1024" width="9.140625" style="13"/>
    <col min="1025" max="1025" width="33.140625" style="13" customWidth="1"/>
    <col min="1026" max="1026" width="60.28515625" style="13" customWidth="1"/>
    <col min="1027" max="1027" width="0" style="13" hidden="1" customWidth="1"/>
    <col min="1028" max="1028" width="23.28515625" style="13" customWidth="1"/>
    <col min="1029" max="1029" width="18.140625" style="13" customWidth="1"/>
    <col min="1030" max="1030" width="14.85546875" style="13" bestFit="1" customWidth="1"/>
    <col min="1031" max="1040" width="9.140625" style="13"/>
    <col min="1041" max="1041" width="13.7109375" style="13" bestFit="1" customWidth="1"/>
    <col min="1042" max="1042" width="16.28515625" style="13" customWidth="1"/>
    <col min="1043" max="1053" width="9.140625" style="13"/>
    <col min="1054" max="1054" width="13.7109375" style="13" bestFit="1" customWidth="1"/>
    <col min="1055" max="1055" width="16.28515625" style="13" customWidth="1"/>
    <col min="1056" max="1066" width="9.140625" style="13"/>
    <col min="1067" max="1067" width="13.7109375" style="13" bestFit="1" customWidth="1"/>
    <col min="1068" max="1068" width="16.28515625" style="13" customWidth="1"/>
    <col min="1069" max="1079" width="9.140625" style="13"/>
    <col min="1080" max="1080" width="13.7109375" style="13" bestFit="1" customWidth="1"/>
    <col min="1081" max="1081" width="16.28515625" style="13" customWidth="1"/>
    <col min="1082" max="1092" width="9.140625" style="13"/>
    <col min="1093" max="1093" width="13.7109375" style="13" bestFit="1" customWidth="1"/>
    <col min="1094" max="1094" width="16.28515625" style="13" customWidth="1"/>
    <col min="1095" max="1105" width="9.140625" style="13"/>
    <col min="1106" max="1106" width="13.7109375" style="13" bestFit="1" customWidth="1"/>
    <col min="1107" max="1107" width="16.28515625" style="13" customWidth="1"/>
    <col min="1108" max="1118" width="9.140625" style="13"/>
    <col min="1119" max="1119" width="13.7109375" style="13" bestFit="1" customWidth="1"/>
    <col min="1120" max="1120" width="16.28515625" style="13" customWidth="1"/>
    <col min="1121" max="1131" width="9.140625" style="13"/>
    <col min="1132" max="1132" width="13.7109375" style="13" bestFit="1" customWidth="1"/>
    <col min="1133" max="1133" width="16.28515625" style="13" customWidth="1"/>
    <col min="1134" max="1144" width="9.140625" style="13"/>
    <col min="1145" max="1145" width="13.7109375" style="13" bestFit="1" customWidth="1"/>
    <col min="1146" max="1146" width="16.28515625" style="13" customWidth="1"/>
    <col min="1147" max="1157" width="9.140625" style="13"/>
    <col min="1158" max="1158" width="13.7109375" style="13" bestFit="1" customWidth="1"/>
    <col min="1159" max="1159" width="16.28515625" style="13" customWidth="1"/>
    <col min="1160" max="1170" width="9.140625" style="13"/>
    <col min="1171" max="1171" width="13.7109375" style="13" bestFit="1" customWidth="1"/>
    <col min="1172" max="1172" width="16.28515625" style="13" customWidth="1"/>
    <col min="1173" max="1183" width="9.140625" style="13"/>
    <col min="1184" max="1184" width="13.7109375" style="13" bestFit="1" customWidth="1"/>
    <col min="1185" max="1185" width="16.28515625" style="13" customWidth="1"/>
    <col min="1186" max="1196" width="9.140625" style="13"/>
    <col min="1197" max="1197" width="13.7109375" style="13" bestFit="1" customWidth="1"/>
    <col min="1198" max="1198" width="16.28515625" style="13" customWidth="1"/>
    <col min="1199" max="1209" width="9.140625" style="13"/>
    <col min="1210" max="1210" width="13.7109375" style="13" bestFit="1" customWidth="1"/>
    <col min="1211" max="1211" width="16.28515625" style="13" customWidth="1"/>
    <col min="1212" max="1222" width="9.140625" style="13"/>
    <col min="1223" max="1223" width="13.7109375" style="13" bestFit="1" customWidth="1"/>
    <col min="1224" max="1224" width="16.28515625" style="13" customWidth="1"/>
    <col min="1225" max="1235" width="9.140625" style="13"/>
    <col min="1236" max="1236" width="13.7109375" style="13" bestFit="1" customWidth="1"/>
    <col min="1237" max="1237" width="16.28515625" style="13" customWidth="1"/>
    <col min="1238" max="1248" width="9.140625" style="13"/>
    <col min="1249" max="1249" width="13.7109375" style="13" bestFit="1" customWidth="1"/>
    <col min="1250" max="1250" width="16.28515625" style="13" customWidth="1"/>
    <col min="1251" max="1261" width="9.140625" style="13"/>
    <col min="1262" max="1262" width="13.7109375" style="13" bestFit="1" customWidth="1"/>
    <col min="1263" max="1263" width="16.28515625" style="13" customWidth="1"/>
    <col min="1264" max="1274" width="9.140625" style="13"/>
    <col min="1275" max="1275" width="13.7109375" style="13" bestFit="1" customWidth="1"/>
    <col min="1276" max="1276" width="16.28515625" style="13" customWidth="1"/>
    <col min="1277" max="1280" width="9.140625" style="13"/>
    <col min="1281" max="1281" width="33.140625" style="13" customWidth="1"/>
    <col min="1282" max="1282" width="60.28515625" style="13" customWidth="1"/>
    <col min="1283" max="1283" width="0" style="13" hidden="1" customWidth="1"/>
    <col min="1284" max="1284" width="23.28515625" style="13" customWidth="1"/>
    <col min="1285" max="1285" width="18.140625" style="13" customWidth="1"/>
    <col min="1286" max="1286" width="14.85546875" style="13" bestFit="1" customWidth="1"/>
    <col min="1287" max="1296" width="9.140625" style="13"/>
    <col min="1297" max="1297" width="13.7109375" style="13" bestFit="1" customWidth="1"/>
    <col min="1298" max="1298" width="16.28515625" style="13" customWidth="1"/>
    <col min="1299" max="1309" width="9.140625" style="13"/>
    <col min="1310" max="1310" width="13.7109375" style="13" bestFit="1" customWidth="1"/>
    <col min="1311" max="1311" width="16.28515625" style="13" customWidth="1"/>
    <col min="1312" max="1322" width="9.140625" style="13"/>
    <col min="1323" max="1323" width="13.7109375" style="13" bestFit="1" customWidth="1"/>
    <col min="1324" max="1324" width="16.28515625" style="13" customWidth="1"/>
    <col min="1325" max="1335" width="9.140625" style="13"/>
    <col min="1336" max="1336" width="13.7109375" style="13" bestFit="1" customWidth="1"/>
    <col min="1337" max="1337" width="16.28515625" style="13" customWidth="1"/>
    <col min="1338" max="1348" width="9.140625" style="13"/>
    <col min="1349" max="1349" width="13.7109375" style="13" bestFit="1" customWidth="1"/>
    <col min="1350" max="1350" width="16.28515625" style="13" customWidth="1"/>
    <col min="1351" max="1361" width="9.140625" style="13"/>
    <col min="1362" max="1362" width="13.7109375" style="13" bestFit="1" customWidth="1"/>
    <col min="1363" max="1363" width="16.28515625" style="13" customWidth="1"/>
    <col min="1364" max="1374" width="9.140625" style="13"/>
    <col min="1375" max="1375" width="13.7109375" style="13" bestFit="1" customWidth="1"/>
    <col min="1376" max="1376" width="16.28515625" style="13" customWidth="1"/>
    <col min="1377" max="1387" width="9.140625" style="13"/>
    <col min="1388" max="1388" width="13.7109375" style="13" bestFit="1" customWidth="1"/>
    <col min="1389" max="1389" width="16.28515625" style="13" customWidth="1"/>
    <col min="1390" max="1400" width="9.140625" style="13"/>
    <col min="1401" max="1401" width="13.7109375" style="13" bestFit="1" customWidth="1"/>
    <col min="1402" max="1402" width="16.28515625" style="13" customWidth="1"/>
    <col min="1403" max="1413" width="9.140625" style="13"/>
    <col min="1414" max="1414" width="13.7109375" style="13" bestFit="1" customWidth="1"/>
    <col min="1415" max="1415" width="16.28515625" style="13" customWidth="1"/>
    <col min="1416" max="1426" width="9.140625" style="13"/>
    <col min="1427" max="1427" width="13.7109375" style="13" bestFit="1" customWidth="1"/>
    <col min="1428" max="1428" width="16.28515625" style="13" customWidth="1"/>
    <col min="1429" max="1439" width="9.140625" style="13"/>
    <col min="1440" max="1440" width="13.7109375" style="13" bestFit="1" customWidth="1"/>
    <col min="1441" max="1441" width="16.28515625" style="13" customWidth="1"/>
    <col min="1442" max="1452" width="9.140625" style="13"/>
    <col min="1453" max="1453" width="13.7109375" style="13" bestFit="1" customWidth="1"/>
    <col min="1454" max="1454" width="16.28515625" style="13" customWidth="1"/>
    <col min="1455" max="1465" width="9.140625" style="13"/>
    <col min="1466" max="1466" width="13.7109375" style="13" bestFit="1" customWidth="1"/>
    <col min="1467" max="1467" width="16.28515625" style="13" customWidth="1"/>
    <col min="1468" max="1478" width="9.140625" style="13"/>
    <col min="1479" max="1479" width="13.7109375" style="13" bestFit="1" customWidth="1"/>
    <col min="1480" max="1480" width="16.28515625" style="13" customWidth="1"/>
    <col min="1481" max="1491" width="9.140625" style="13"/>
    <col min="1492" max="1492" width="13.7109375" style="13" bestFit="1" customWidth="1"/>
    <col min="1493" max="1493" width="16.28515625" style="13" customWidth="1"/>
    <col min="1494" max="1504" width="9.140625" style="13"/>
    <col min="1505" max="1505" width="13.7109375" style="13" bestFit="1" customWidth="1"/>
    <col min="1506" max="1506" width="16.28515625" style="13" customWidth="1"/>
    <col min="1507" max="1517" width="9.140625" style="13"/>
    <col min="1518" max="1518" width="13.7109375" style="13" bestFit="1" customWidth="1"/>
    <col min="1519" max="1519" width="16.28515625" style="13" customWidth="1"/>
    <col min="1520" max="1530" width="9.140625" style="13"/>
    <col min="1531" max="1531" width="13.7109375" style="13" bestFit="1" customWidth="1"/>
    <col min="1532" max="1532" width="16.28515625" style="13" customWidth="1"/>
    <col min="1533" max="1536" width="9.140625" style="13"/>
    <col min="1537" max="1537" width="33.140625" style="13" customWidth="1"/>
    <col min="1538" max="1538" width="60.28515625" style="13" customWidth="1"/>
    <col min="1539" max="1539" width="0" style="13" hidden="1" customWidth="1"/>
    <col min="1540" max="1540" width="23.28515625" style="13" customWidth="1"/>
    <col min="1541" max="1541" width="18.140625" style="13" customWidth="1"/>
    <col min="1542" max="1542" width="14.85546875" style="13" bestFit="1" customWidth="1"/>
    <col min="1543" max="1552" width="9.140625" style="13"/>
    <col min="1553" max="1553" width="13.7109375" style="13" bestFit="1" customWidth="1"/>
    <col min="1554" max="1554" width="16.28515625" style="13" customWidth="1"/>
    <col min="1555" max="1565" width="9.140625" style="13"/>
    <col min="1566" max="1566" width="13.7109375" style="13" bestFit="1" customWidth="1"/>
    <col min="1567" max="1567" width="16.28515625" style="13" customWidth="1"/>
    <col min="1568" max="1578" width="9.140625" style="13"/>
    <col min="1579" max="1579" width="13.7109375" style="13" bestFit="1" customWidth="1"/>
    <col min="1580" max="1580" width="16.28515625" style="13" customWidth="1"/>
    <col min="1581" max="1591" width="9.140625" style="13"/>
    <col min="1592" max="1592" width="13.7109375" style="13" bestFit="1" customWidth="1"/>
    <col min="1593" max="1593" width="16.28515625" style="13" customWidth="1"/>
    <col min="1594" max="1604" width="9.140625" style="13"/>
    <col min="1605" max="1605" width="13.7109375" style="13" bestFit="1" customWidth="1"/>
    <col min="1606" max="1606" width="16.28515625" style="13" customWidth="1"/>
    <col min="1607" max="1617" width="9.140625" style="13"/>
    <col min="1618" max="1618" width="13.7109375" style="13" bestFit="1" customWidth="1"/>
    <col min="1619" max="1619" width="16.28515625" style="13" customWidth="1"/>
    <col min="1620" max="1630" width="9.140625" style="13"/>
    <col min="1631" max="1631" width="13.7109375" style="13" bestFit="1" customWidth="1"/>
    <col min="1632" max="1632" width="16.28515625" style="13" customWidth="1"/>
    <col min="1633" max="1643" width="9.140625" style="13"/>
    <col min="1644" max="1644" width="13.7109375" style="13" bestFit="1" customWidth="1"/>
    <col min="1645" max="1645" width="16.28515625" style="13" customWidth="1"/>
    <col min="1646" max="1656" width="9.140625" style="13"/>
    <col min="1657" max="1657" width="13.7109375" style="13" bestFit="1" customWidth="1"/>
    <col min="1658" max="1658" width="16.28515625" style="13" customWidth="1"/>
    <col min="1659" max="1669" width="9.140625" style="13"/>
    <col min="1670" max="1670" width="13.7109375" style="13" bestFit="1" customWidth="1"/>
    <col min="1671" max="1671" width="16.28515625" style="13" customWidth="1"/>
    <col min="1672" max="1682" width="9.140625" style="13"/>
    <col min="1683" max="1683" width="13.7109375" style="13" bestFit="1" customWidth="1"/>
    <col min="1684" max="1684" width="16.28515625" style="13" customWidth="1"/>
    <col min="1685" max="1695" width="9.140625" style="13"/>
    <col min="1696" max="1696" width="13.7109375" style="13" bestFit="1" customWidth="1"/>
    <col min="1697" max="1697" width="16.28515625" style="13" customWidth="1"/>
    <col min="1698" max="1708" width="9.140625" style="13"/>
    <col min="1709" max="1709" width="13.7109375" style="13" bestFit="1" customWidth="1"/>
    <col min="1710" max="1710" width="16.28515625" style="13" customWidth="1"/>
    <col min="1711" max="1721" width="9.140625" style="13"/>
    <col min="1722" max="1722" width="13.7109375" style="13" bestFit="1" customWidth="1"/>
    <col min="1723" max="1723" width="16.28515625" style="13" customWidth="1"/>
    <col min="1724" max="1734" width="9.140625" style="13"/>
    <col min="1735" max="1735" width="13.7109375" style="13" bestFit="1" customWidth="1"/>
    <col min="1736" max="1736" width="16.28515625" style="13" customWidth="1"/>
    <col min="1737" max="1747" width="9.140625" style="13"/>
    <col min="1748" max="1748" width="13.7109375" style="13" bestFit="1" customWidth="1"/>
    <col min="1749" max="1749" width="16.28515625" style="13" customWidth="1"/>
    <col min="1750" max="1760" width="9.140625" style="13"/>
    <col min="1761" max="1761" width="13.7109375" style="13" bestFit="1" customWidth="1"/>
    <col min="1762" max="1762" width="16.28515625" style="13" customWidth="1"/>
    <col min="1763" max="1773" width="9.140625" style="13"/>
    <col min="1774" max="1774" width="13.7109375" style="13" bestFit="1" customWidth="1"/>
    <col min="1775" max="1775" width="16.28515625" style="13" customWidth="1"/>
    <col min="1776" max="1786" width="9.140625" style="13"/>
    <col min="1787" max="1787" width="13.7109375" style="13" bestFit="1" customWidth="1"/>
    <col min="1788" max="1788" width="16.28515625" style="13" customWidth="1"/>
    <col min="1789" max="1792" width="9.140625" style="13"/>
    <col min="1793" max="1793" width="33.140625" style="13" customWidth="1"/>
    <col min="1794" max="1794" width="60.28515625" style="13" customWidth="1"/>
    <col min="1795" max="1795" width="0" style="13" hidden="1" customWidth="1"/>
    <col min="1796" max="1796" width="23.28515625" style="13" customWidth="1"/>
    <col min="1797" max="1797" width="18.140625" style="13" customWidth="1"/>
    <col min="1798" max="1798" width="14.85546875" style="13" bestFit="1" customWidth="1"/>
    <col min="1799" max="1808" width="9.140625" style="13"/>
    <col min="1809" max="1809" width="13.7109375" style="13" bestFit="1" customWidth="1"/>
    <col min="1810" max="1810" width="16.28515625" style="13" customWidth="1"/>
    <col min="1811" max="1821" width="9.140625" style="13"/>
    <col min="1822" max="1822" width="13.7109375" style="13" bestFit="1" customWidth="1"/>
    <col min="1823" max="1823" width="16.28515625" style="13" customWidth="1"/>
    <col min="1824" max="1834" width="9.140625" style="13"/>
    <col min="1835" max="1835" width="13.7109375" style="13" bestFit="1" customWidth="1"/>
    <col min="1836" max="1836" width="16.28515625" style="13" customWidth="1"/>
    <col min="1837" max="1847" width="9.140625" style="13"/>
    <col min="1848" max="1848" width="13.7109375" style="13" bestFit="1" customWidth="1"/>
    <col min="1849" max="1849" width="16.28515625" style="13" customWidth="1"/>
    <col min="1850" max="1860" width="9.140625" style="13"/>
    <col min="1861" max="1861" width="13.7109375" style="13" bestFit="1" customWidth="1"/>
    <col min="1862" max="1862" width="16.28515625" style="13" customWidth="1"/>
    <col min="1863" max="1873" width="9.140625" style="13"/>
    <col min="1874" max="1874" width="13.7109375" style="13" bestFit="1" customWidth="1"/>
    <col min="1875" max="1875" width="16.28515625" style="13" customWidth="1"/>
    <col min="1876" max="1886" width="9.140625" style="13"/>
    <col min="1887" max="1887" width="13.7109375" style="13" bestFit="1" customWidth="1"/>
    <col min="1888" max="1888" width="16.28515625" style="13" customWidth="1"/>
    <col min="1889" max="1899" width="9.140625" style="13"/>
    <col min="1900" max="1900" width="13.7109375" style="13" bestFit="1" customWidth="1"/>
    <col min="1901" max="1901" width="16.28515625" style="13" customWidth="1"/>
    <col min="1902" max="1912" width="9.140625" style="13"/>
    <col min="1913" max="1913" width="13.7109375" style="13" bestFit="1" customWidth="1"/>
    <col min="1914" max="1914" width="16.28515625" style="13" customWidth="1"/>
    <col min="1915" max="1925" width="9.140625" style="13"/>
    <col min="1926" max="1926" width="13.7109375" style="13" bestFit="1" customWidth="1"/>
    <col min="1927" max="1927" width="16.28515625" style="13" customWidth="1"/>
    <col min="1928" max="1938" width="9.140625" style="13"/>
    <col min="1939" max="1939" width="13.7109375" style="13" bestFit="1" customWidth="1"/>
    <col min="1940" max="1940" width="16.28515625" style="13" customWidth="1"/>
    <col min="1941" max="1951" width="9.140625" style="13"/>
    <col min="1952" max="1952" width="13.7109375" style="13" bestFit="1" customWidth="1"/>
    <col min="1953" max="1953" width="16.28515625" style="13" customWidth="1"/>
    <col min="1954" max="1964" width="9.140625" style="13"/>
    <col min="1965" max="1965" width="13.7109375" style="13" bestFit="1" customWidth="1"/>
    <col min="1966" max="1966" width="16.28515625" style="13" customWidth="1"/>
    <col min="1967" max="1977" width="9.140625" style="13"/>
    <col min="1978" max="1978" width="13.7109375" style="13" bestFit="1" customWidth="1"/>
    <col min="1979" max="1979" width="16.28515625" style="13" customWidth="1"/>
    <col min="1980" max="1990" width="9.140625" style="13"/>
    <col min="1991" max="1991" width="13.7109375" style="13" bestFit="1" customWidth="1"/>
    <col min="1992" max="1992" width="16.28515625" style="13" customWidth="1"/>
    <col min="1993" max="2003" width="9.140625" style="13"/>
    <col min="2004" max="2004" width="13.7109375" style="13" bestFit="1" customWidth="1"/>
    <col min="2005" max="2005" width="16.28515625" style="13" customWidth="1"/>
    <col min="2006" max="2016" width="9.140625" style="13"/>
    <col min="2017" max="2017" width="13.7109375" style="13" bestFit="1" customWidth="1"/>
    <col min="2018" max="2018" width="16.28515625" style="13" customWidth="1"/>
    <col min="2019" max="2029" width="9.140625" style="13"/>
    <col min="2030" max="2030" width="13.7109375" style="13" bestFit="1" customWidth="1"/>
    <col min="2031" max="2031" width="16.28515625" style="13" customWidth="1"/>
    <col min="2032" max="2042" width="9.140625" style="13"/>
    <col min="2043" max="2043" width="13.7109375" style="13" bestFit="1" customWidth="1"/>
    <col min="2044" max="2044" width="16.28515625" style="13" customWidth="1"/>
    <col min="2045" max="2048" width="9.140625" style="13"/>
    <col min="2049" max="2049" width="33.140625" style="13" customWidth="1"/>
    <col min="2050" max="2050" width="60.28515625" style="13" customWidth="1"/>
    <col min="2051" max="2051" width="0" style="13" hidden="1" customWidth="1"/>
    <col min="2052" max="2052" width="23.28515625" style="13" customWidth="1"/>
    <col min="2053" max="2053" width="18.140625" style="13" customWidth="1"/>
    <col min="2054" max="2054" width="14.85546875" style="13" bestFit="1" customWidth="1"/>
    <col min="2055" max="2064" width="9.140625" style="13"/>
    <col min="2065" max="2065" width="13.7109375" style="13" bestFit="1" customWidth="1"/>
    <col min="2066" max="2066" width="16.28515625" style="13" customWidth="1"/>
    <col min="2067" max="2077" width="9.140625" style="13"/>
    <col min="2078" max="2078" width="13.7109375" style="13" bestFit="1" customWidth="1"/>
    <col min="2079" max="2079" width="16.28515625" style="13" customWidth="1"/>
    <col min="2080" max="2090" width="9.140625" style="13"/>
    <col min="2091" max="2091" width="13.7109375" style="13" bestFit="1" customWidth="1"/>
    <col min="2092" max="2092" width="16.28515625" style="13" customWidth="1"/>
    <col min="2093" max="2103" width="9.140625" style="13"/>
    <col min="2104" max="2104" width="13.7109375" style="13" bestFit="1" customWidth="1"/>
    <col min="2105" max="2105" width="16.28515625" style="13" customWidth="1"/>
    <col min="2106" max="2116" width="9.140625" style="13"/>
    <col min="2117" max="2117" width="13.7109375" style="13" bestFit="1" customWidth="1"/>
    <col min="2118" max="2118" width="16.28515625" style="13" customWidth="1"/>
    <col min="2119" max="2129" width="9.140625" style="13"/>
    <col min="2130" max="2130" width="13.7109375" style="13" bestFit="1" customWidth="1"/>
    <col min="2131" max="2131" width="16.28515625" style="13" customWidth="1"/>
    <col min="2132" max="2142" width="9.140625" style="13"/>
    <col min="2143" max="2143" width="13.7109375" style="13" bestFit="1" customWidth="1"/>
    <col min="2144" max="2144" width="16.28515625" style="13" customWidth="1"/>
    <col min="2145" max="2155" width="9.140625" style="13"/>
    <col min="2156" max="2156" width="13.7109375" style="13" bestFit="1" customWidth="1"/>
    <col min="2157" max="2157" width="16.28515625" style="13" customWidth="1"/>
    <col min="2158" max="2168" width="9.140625" style="13"/>
    <col min="2169" max="2169" width="13.7109375" style="13" bestFit="1" customWidth="1"/>
    <col min="2170" max="2170" width="16.28515625" style="13" customWidth="1"/>
    <col min="2171" max="2181" width="9.140625" style="13"/>
    <col min="2182" max="2182" width="13.7109375" style="13" bestFit="1" customWidth="1"/>
    <col min="2183" max="2183" width="16.28515625" style="13" customWidth="1"/>
    <col min="2184" max="2194" width="9.140625" style="13"/>
    <col min="2195" max="2195" width="13.7109375" style="13" bestFit="1" customWidth="1"/>
    <col min="2196" max="2196" width="16.28515625" style="13" customWidth="1"/>
    <col min="2197" max="2207" width="9.140625" style="13"/>
    <col min="2208" max="2208" width="13.7109375" style="13" bestFit="1" customWidth="1"/>
    <col min="2209" max="2209" width="16.28515625" style="13" customWidth="1"/>
    <col min="2210" max="2220" width="9.140625" style="13"/>
    <col min="2221" max="2221" width="13.7109375" style="13" bestFit="1" customWidth="1"/>
    <col min="2222" max="2222" width="16.28515625" style="13" customWidth="1"/>
    <col min="2223" max="2233" width="9.140625" style="13"/>
    <col min="2234" max="2234" width="13.7109375" style="13" bestFit="1" customWidth="1"/>
    <col min="2235" max="2235" width="16.28515625" style="13" customWidth="1"/>
    <col min="2236" max="2246" width="9.140625" style="13"/>
    <col min="2247" max="2247" width="13.7109375" style="13" bestFit="1" customWidth="1"/>
    <col min="2248" max="2248" width="16.28515625" style="13" customWidth="1"/>
    <col min="2249" max="2259" width="9.140625" style="13"/>
    <col min="2260" max="2260" width="13.7109375" style="13" bestFit="1" customWidth="1"/>
    <col min="2261" max="2261" width="16.28515625" style="13" customWidth="1"/>
    <col min="2262" max="2272" width="9.140625" style="13"/>
    <col min="2273" max="2273" width="13.7109375" style="13" bestFit="1" customWidth="1"/>
    <col min="2274" max="2274" width="16.28515625" style="13" customWidth="1"/>
    <col min="2275" max="2285" width="9.140625" style="13"/>
    <col min="2286" max="2286" width="13.7109375" style="13" bestFit="1" customWidth="1"/>
    <col min="2287" max="2287" width="16.28515625" style="13" customWidth="1"/>
    <col min="2288" max="2298" width="9.140625" style="13"/>
    <col min="2299" max="2299" width="13.7109375" style="13" bestFit="1" customWidth="1"/>
    <col min="2300" max="2300" width="16.28515625" style="13" customWidth="1"/>
    <col min="2301" max="2304" width="9.140625" style="13"/>
    <col min="2305" max="2305" width="33.140625" style="13" customWidth="1"/>
    <col min="2306" max="2306" width="60.28515625" style="13" customWidth="1"/>
    <col min="2307" max="2307" width="0" style="13" hidden="1" customWidth="1"/>
    <col min="2308" max="2308" width="23.28515625" style="13" customWidth="1"/>
    <col min="2309" max="2309" width="18.140625" style="13" customWidth="1"/>
    <col min="2310" max="2310" width="14.85546875" style="13" bestFit="1" customWidth="1"/>
    <col min="2311" max="2320" width="9.140625" style="13"/>
    <col min="2321" max="2321" width="13.7109375" style="13" bestFit="1" customWidth="1"/>
    <col min="2322" max="2322" width="16.28515625" style="13" customWidth="1"/>
    <col min="2323" max="2333" width="9.140625" style="13"/>
    <col min="2334" max="2334" width="13.7109375" style="13" bestFit="1" customWidth="1"/>
    <col min="2335" max="2335" width="16.28515625" style="13" customWidth="1"/>
    <col min="2336" max="2346" width="9.140625" style="13"/>
    <col min="2347" max="2347" width="13.7109375" style="13" bestFit="1" customWidth="1"/>
    <col min="2348" max="2348" width="16.28515625" style="13" customWidth="1"/>
    <col min="2349" max="2359" width="9.140625" style="13"/>
    <col min="2360" max="2360" width="13.7109375" style="13" bestFit="1" customWidth="1"/>
    <col min="2361" max="2361" width="16.28515625" style="13" customWidth="1"/>
    <col min="2362" max="2372" width="9.140625" style="13"/>
    <col min="2373" max="2373" width="13.7109375" style="13" bestFit="1" customWidth="1"/>
    <col min="2374" max="2374" width="16.28515625" style="13" customWidth="1"/>
    <col min="2375" max="2385" width="9.140625" style="13"/>
    <col min="2386" max="2386" width="13.7109375" style="13" bestFit="1" customWidth="1"/>
    <col min="2387" max="2387" width="16.28515625" style="13" customWidth="1"/>
    <col min="2388" max="2398" width="9.140625" style="13"/>
    <col min="2399" max="2399" width="13.7109375" style="13" bestFit="1" customWidth="1"/>
    <col min="2400" max="2400" width="16.28515625" style="13" customWidth="1"/>
    <col min="2401" max="2411" width="9.140625" style="13"/>
    <col min="2412" max="2412" width="13.7109375" style="13" bestFit="1" customWidth="1"/>
    <col min="2413" max="2413" width="16.28515625" style="13" customWidth="1"/>
    <col min="2414" max="2424" width="9.140625" style="13"/>
    <col min="2425" max="2425" width="13.7109375" style="13" bestFit="1" customWidth="1"/>
    <col min="2426" max="2426" width="16.28515625" style="13" customWidth="1"/>
    <col min="2427" max="2437" width="9.140625" style="13"/>
    <col min="2438" max="2438" width="13.7109375" style="13" bestFit="1" customWidth="1"/>
    <col min="2439" max="2439" width="16.28515625" style="13" customWidth="1"/>
    <col min="2440" max="2450" width="9.140625" style="13"/>
    <col min="2451" max="2451" width="13.7109375" style="13" bestFit="1" customWidth="1"/>
    <col min="2452" max="2452" width="16.28515625" style="13" customWidth="1"/>
    <col min="2453" max="2463" width="9.140625" style="13"/>
    <col min="2464" max="2464" width="13.7109375" style="13" bestFit="1" customWidth="1"/>
    <col min="2465" max="2465" width="16.28515625" style="13" customWidth="1"/>
    <col min="2466" max="2476" width="9.140625" style="13"/>
    <col min="2477" max="2477" width="13.7109375" style="13" bestFit="1" customWidth="1"/>
    <col min="2478" max="2478" width="16.28515625" style="13" customWidth="1"/>
    <col min="2479" max="2489" width="9.140625" style="13"/>
    <col min="2490" max="2490" width="13.7109375" style="13" bestFit="1" customWidth="1"/>
    <col min="2491" max="2491" width="16.28515625" style="13" customWidth="1"/>
    <col min="2492" max="2502" width="9.140625" style="13"/>
    <col min="2503" max="2503" width="13.7109375" style="13" bestFit="1" customWidth="1"/>
    <col min="2504" max="2504" width="16.28515625" style="13" customWidth="1"/>
    <col min="2505" max="2515" width="9.140625" style="13"/>
    <col min="2516" max="2516" width="13.7109375" style="13" bestFit="1" customWidth="1"/>
    <col min="2517" max="2517" width="16.28515625" style="13" customWidth="1"/>
    <col min="2518" max="2528" width="9.140625" style="13"/>
    <col min="2529" max="2529" width="13.7109375" style="13" bestFit="1" customWidth="1"/>
    <col min="2530" max="2530" width="16.28515625" style="13" customWidth="1"/>
    <col min="2531" max="2541" width="9.140625" style="13"/>
    <col min="2542" max="2542" width="13.7109375" style="13" bestFit="1" customWidth="1"/>
    <col min="2543" max="2543" width="16.28515625" style="13" customWidth="1"/>
    <col min="2544" max="2554" width="9.140625" style="13"/>
    <col min="2555" max="2555" width="13.7109375" style="13" bestFit="1" customWidth="1"/>
    <col min="2556" max="2556" width="16.28515625" style="13" customWidth="1"/>
    <col min="2557" max="2560" width="9.140625" style="13"/>
    <col min="2561" max="2561" width="33.140625" style="13" customWidth="1"/>
    <col min="2562" max="2562" width="60.28515625" style="13" customWidth="1"/>
    <col min="2563" max="2563" width="0" style="13" hidden="1" customWidth="1"/>
    <col min="2564" max="2564" width="23.28515625" style="13" customWidth="1"/>
    <col min="2565" max="2565" width="18.140625" style="13" customWidth="1"/>
    <col min="2566" max="2566" width="14.85546875" style="13" bestFit="1" customWidth="1"/>
    <col min="2567" max="2576" width="9.140625" style="13"/>
    <col min="2577" max="2577" width="13.7109375" style="13" bestFit="1" customWidth="1"/>
    <col min="2578" max="2578" width="16.28515625" style="13" customWidth="1"/>
    <col min="2579" max="2589" width="9.140625" style="13"/>
    <col min="2590" max="2590" width="13.7109375" style="13" bestFit="1" customWidth="1"/>
    <col min="2591" max="2591" width="16.28515625" style="13" customWidth="1"/>
    <col min="2592" max="2602" width="9.140625" style="13"/>
    <col min="2603" max="2603" width="13.7109375" style="13" bestFit="1" customWidth="1"/>
    <col min="2604" max="2604" width="16.28515625" style="13" customWidth="1"/>
    <col min="2605" max="2615" width="9.140625" style="13"/>
    <col min="2616" max="2616" width="13.7109375" style="13" bestFit="1" customWidth="1"/>
    <col min="2617" max="2617" width="16.28515625" style="13" customWidth="1"/>
    <col min="2618" max="2628" width="9.140625" style="13"/>
    <col min="2629" max="2629" width="13.7109375" style="13" bestFit="1" customWidth="1"/>
    <col min="2630" max="2630" width="16.28515625" style="13" customWidth="1"/>
    <col min="2631" max="2641" width="9.140625" style="13"/>
    <col min="2642" max="2642" width="13.7109375" style="13" bestFit="1" customWidth="1"/>
    <col min="2643" max="2643" width="16.28515625" style="13" customWidth="1"/>
    <col min="2644" max="2654" width="9.140625" style="13"/>
    <col min="2655" max="2655" width="13.7109375" style="13" bestFit="1" customWidth="1"/>
    <col min="2656" max="2656" width="16.28515625" style="13" customWidth="1"/>
    <col min="2657" max="2667" width="9.140625" style="13"/>
    <col min="2668" max="2668" width="13.7109375" style="13" bestFit="1" customWidth="1"/>
    <col min="2669" max="2669" width="16.28515625" style="13" customWidth="1"/>
    <col min="2670" max="2680" width="9.140625" style="13"/>
    <col min="2681" max="2681" width="13.7109375" style="13" bestFit="1" customWidth="1"/>
    <col min="2682" max="2682" width="16.28515625" style="13" customWidth="1"/>
    <col min="2683" max="2693" width="9.140625" style="13"/>
    <col min="2694" max="2694" width="13.7109375" style="13" bestFit="1" customWidth="1"/>
    <col min="2695" max="2695" width="16.28515625" style="13" customWidth="1"/>
    <col min="2696" max="2706" width="9.140625" style="13"/>
    <col min="2707" max="2707" width="13.7109375" style="13" bestFit="1" customWidth="1"/>
    <col min="2708" max="2708" width="16.28515625" style="13" customWidth="1"/>
    <col min="2709" max="2719" width="9.140625" style="13"/>
    <col min="2720" max="2720" width="13.7109375" style="13" bestFit="1" customWidth="1"/>
    <col min="2721" max="2721" width="16.28515625" style="13" customWidth="1"/>
    <col min="2722" max="2732" width="9.140625" style="13"/>
    <col min="2733" max="2733" width="13.7109375" style="13" bestFit="1" customWidth="1"/>
    <col min="2734" max="2734" width="16.28515625" style="13" customWidth="1"/>
    <col min="2735" max="2745" width="9.140625" style="13"/>
    <col min="2746" max="2746" width="13.7109375" style="13" bestFit="1" customWidth="1"/>
    <col min="2747" max="2747" width="16.28515625" style="13" customWidth="1"/>
    <col min="2748" max="2758" width="9.140625" style="13"/>
    <col min="2759" max="2759" width="13.7109375" style="13" bestFit="1" customWidth="1"/>
    <col min="2760" max="2760" width="16.28515625" style="13" customWidth="1"/>
    <col min="2761" max="2771" width="9.140625" style="13"/>
    <col min="2772" max="2772" width="13.7109375" style="13" bestFit="1" customWidth="1"/>
    <col min="2773" max="2773" width="16.28515625" style="13" customWidth="1"/>
    <col min="2774" max="2784" width="9.140625" style="13"/>
    <col min="2785" max="2785" width="13.7109375" style="13" bestFit="1" customWidth="1"/>
    <col min="2786" max="2786" width="16.28515625" style="13" customWidth="1"/>
    <col min="2787" max="2797" width="9.140625" style="13"/>
    <col min="2798" max="2798" width="13.7109375" style="13" bestFit="1" customWidth="1"/>
    <col min="2799" max="2799" width="16.28515625" style="13" customWidth="1"/>
    <col min="2800" max="2810" width="9.140625" style="13"/>
    <col min="2811" max="2811" width="13.7109375" style="13" bestFit="1" customWidth="1"/>
    <col min="2812" max="2812" width="16.28515625" style="13" customWidth="1"/>
    <col min="2813" max="2816" width="9.140625" style="13"/>
    <col min="2817" max="2817" width="33.140625" style="13" customWidth="1"/>
    <col min="2818" max="2818" width="60.28515625" style="13" customWidth="1"/>
    <col min="2819" max="2819" width="0" style="13" hidden="1" customWidth="1"/>
    <col min="2820" max="2820" width="23.28515625" style="13" customWidth="1"/>
    <col min="2821" max="2821" width="18.140625" style="13" customWidth="1"/>
    <col min="2822" max="2822" width="14.85546875" style="13" bestFit="1" customWidth="1"/>
    <col min="2823" max="2832" width="9.140625" style="13"/>
    <col min="2833" max="2833" width="13.7109375" style="13" bestFit="1" customWidth="1"/>
    <col min="2834" max="2834" width="16.28515625" style="13" customWidth="1"/>
    <col min="2835" max="2845" width="9.140625" style="13"/>
    <col min="2846" max="2846" width="13.7109375" style="13" bestFit="1" customWidth="1"/>
    <col min="2847" max="2847" width="16.28515625" style="13" customWidth="1"/>
    <col min="2848" max="2858" width="9.140625" style="13"/>
    <col min="2859" max="2859" width="13.7109375" style="13" bestFit="1" customWidth="1"/>
    <col min="2860" max="2860" width="16.28515625" style="13" customWidth="1"/>
    <col min="2861" max="2871" width="9.140625" style="13"/>
    <col min="2872" max="2872" width="13.7109375" style="13" bestFit="1" customWidth="1"/>
    <col min="2873" max="2873" width="16.28515625" style="13" customWidth="1"/>
    <col min="2874" max="2884" width="9.140625" style="13"/>
    <col min="2885" max="2885" width="13.7109375" style="13" bestFit="1" customWidth="1"/>
    <col min="2886" max="2886" width="16.28515625" style="13" customWidth="1"/>
    <col min="2887" max="2897" width="9.140625" style="13"/>
    <col min="2898" max="2898" width="13.7109375" style="13" bestFit="1" customWidth="1"/>
    <col min="2899" max="2899" width="16.28515625" style="13" customWidth="1"/>
    <col min="2900" max="2910" width="9.140625" style="13"/>
    <col min="2911" max="2911" width="13.7109375" style="13" bestFit="1" customWidth="1"/>
    <col min="2912" max="2912" width="16.28515625" style="13" customWidth="1"/>
    <col min="2913" max="2923" width="9.140625" style="13"/>
    <col min="2924" max="2924" width="13.7109375" style="13" bestFit="1" customWidth="1"/>
    <col min="2925" max="2925" width="16.28515625" style="13" customWidth="1"/>
    <col min="2926" max="2936" width="9.140625" style="13"/>
    <col min="2937" max="2937" width="13.7109375" style="13" bestFit="1" customWidth="1"/>
    <col min="2938" max="2938" width="16.28515625" style="13" customWidth="1"/>
    <col min="2939" max="2949" width="9.140625" style="13"/>
    <col min="2950" max="2950" width="13.7109375" style="13" bestFit="1" customWidth="1"/>
    <col min="2951" max="2951" width="16.28515625" style="13" customWidth="1"/>
    <col min="2952" max="2962" width="9.140625" style="13"/>
    <col min="2963" max="2963" width="13.7109375" style="13" bestFit="1" customWidth="1"/>
    <col min="2964" max="2964" width="16.28515625" style="13" customWidth="1"/>
    <col min="2965" max="2975" width="9.140625" style="13"/>
    <col min="2976" max="2976" width="13.7109375" style="13" bestFit="1" customWidth="1"/>
    <col min="2977" max="2977" width="16.28515625" style="13" customWidth="1"/>
    <col min="2978" max="2988" width="9.140625" style="13"/>
    <col min="2989" max="2989" width="13.7109375" style="13" bestFit="1" customWidth="1"/>
    <col min="2990" max="2990" width="16.28515625" style="13" customWidth="1"/>
    <col min="2991" max="3001" width="9.140625" style="13"/>
    <col min="3002" max="3002" width="13.7109375" style="13" bestFit="1" customWidth="1"/>
    <col min="3003" max="3003" width="16.28515625" style="13" customWidth="1"/>
    <col min="3004" max="3014" width="9.140625" style="13"/>
    <col min="3015" max="3015" width="13.7109375" style="13" bestFit="1" customWidth="1"/>
    <col min="3016" max="3016" width="16.28515625" style="13" customWidth="1"/>
    <col min="3017" max="3027" width="9.140625" style="13"/>
    <col min="3028" max="3028" width="13.7109375" style="13" bestFit="1" customWidth="1"/>
    <col min="3029" max="3029" width="16.28515625" style="13" customWidth="1"/>
    <col min="3030" max="3040" width="9.140625" style="13"/>
    <col min="3041" max="3041" width="13.7109375" style="13" bestFit="1" customWidth="1"/>
    <col min="3042" max="3042" width="16.28515625" style="13" customWidth="1"/>
    <col min="3043" max="3053" width="9.140625" style="13"/>
    <col min="3054" max="3054" width="13.7109375" style="13" bestFit="1" customWidth="1"/>
    <col min="3055" max="3055" width="16.28515625" style="13" customWidth="1"/>
    <col min="3056" max="3066" width="9.140625" style="13"/>
    <col min="3067" max="3067" width="13.7109375" style="13" bestFit="1" customWidth="1"/>
    <col min="3068" max="3068" width="16.28515625" style="13" customWidth="1"/>
    <col min="3069" max="3072" width="9.140625" style="13"/>
    <col min="3073" max="3073" width="33.140625" style="13" customWidth="1"/>
    <col min="3074" max="3074" width="60.28515625" style="13" customWidth="1"/>
    <col min="3075" max="3075" width="0" style="13" hidden="1" customWidth="1"/>
    <col min="3076" max="3076" width="23.28515625" style="13" customWidth="1"/>
    <col min="3077" max="3077" width="18.140625" style="13" customWidth="1"/>
    <col min="3078" max="3078" width="14.85546875" style="13" bestFit="1" customWidth="1"/>
    <col min="3079" max="3088" width="9.140625" style="13"/>
    <col min="3089" max="3089" width="13.7109375" style="13" bestFit="1" customWidth="1"/>
    <col min="3090" max="3090" width="16.28515625" style="13" customWidth="1"/>
    <col min="3091" max="3101" width="9.140625" style="13"/>
    <col min="3102" max="3102" width="13.7109375" style="13" bestFit="1" customWidth="1"/>
    <col min="3103" max="3103" width="16.28515625" style="13" customWidth="1"/>
    <col min="3104" max="3114" width="9.140625" style="13"/>
    <col min="3115" max="3115" width="13.7109375" style="13" bestFit="1" customWidth="1"/>
    <col min="3116" max="3116" width="16.28515625" style="13" customWidth="1"/>
    <col min="3117" max="3127" width="9.140625" style="13"/>
    <col min="3128" max="3128" width="13.7109375" style="13" bestFit="1" customWidth="1"/>
    <col min="3129" max="3129" width="16.28515625" style="13" customWidth="1"/>
    <col min="3130" max="3140" width="9.140625" style="13"/>
    <col min="3141" max="3141" width="13.7109375" style="13" bestFit="1" customWidth="1"/>
    <col min="3142" max="3142" width="16.28515625" style="13" customWidth="1"/>
    <col min="3143" max="3153" width="9.140625" style="13"/>
    <col min="3154" max="3154" width="13.7109375" style="13" bestFit="1" customWidth="1"/>
    <col min="3155" max="3155" width="16.28515625" style="13" customWidth="1"/>
    <col min="3156" max="3166" width="9.140625" style="13"/>
    <col min="3167" max="3167" width="13.7109375" style="13" bestFit="1" customWidth="1"/>
    <col min="3168" max="3168" width="16.28515625" style="13" customWidth="1"/>
    <col min="3169" max="3179" width="9.140625" style="13"/>
    <col min="3180" max="3180" width="13.7109375" style="13" bestFit="1" customWidth="1"/>
    <col min="3181" max="3181" width="16.28515625" style="13" customWidth="1"/>
    <col min="3182" max="3192" width="9.140625" style="13"/>
    <col min="3193" max="3193" width="13.7109375" style="13" bestFit="1" customWidth="1"/>
    <col min="3194" max="3194" width="16.28515625" style="13" customWidth="1"/>
    <col min="3195" max="3205" width="9.140625" style="13"/>
    <col min="3206" max="3206" width="13.7109375" style="13" bestFit="1" customWidth="1"/>
    <col min="3207" max="3207" width="16.28515625" style="13" customWidth="1"/>
    <col min="3208" max="3218" width="9.140625" style="13"/>
    <col min="3219" max="3219" width="13.7109375" style="13" bestFit="1" customWidth="1"/>
    <col min="3220" max="3220" width="16.28515625" style="13" customWidth="1"/>
    <col min="3221" max="3231" width="9.140625" style="13"/>
    <col min="3232" max="3232" width="13.7109375" style="13" bestFit="1" customWidth="1"/>
    <col min="3233" max="3233" width="16.28515625" style="13" customWidth="1"/>
    <col min="3234" max="3244" width="9.140625" style="13"/>
    <col min="3245" max="3245" width="13.7109375" style="13" bestFit="1" customWidth="1"/>
    <col min="3246" max="3246" width="16.28515625" style="13" customWidth="1"/>
    <col min="3247" max="3257" width="9.140625" style="13"/>
    <col min="3258" max="3258" width="13.7109375" style="13" bestFit="1" customWidth="1"/>
    <col min="3259" max="3259" width="16.28515625" style="13" customWidth="1"/>
    <col min="3260" max="3270" width="9.140625" style="13"/>
    <col min="3271" max="3271" width="13.7109375" style="13" bestFit="1" customWidth="1"/>
    <col min="3272" max="3272" width="16.28515625" style="13" customWidth="1"/>
    <col min="3273" max="3283" width="9.140625" style="13"/>
    <col min="3284" max="3284" width="13.7109375" style="13" bestFit="1" customWidth="1"/>
    <col min="3285" max="3285" width="16.28515625" style="13" customWidth="1"/>
    <col min="3286" max="3296" width="9.140625" style="13"/>
    <col min="3297" max="3297" width="13.7109375" style="13" bestFit="1" customWidth="1"/>
    <col min="3298" max="3298" width="16.28515625" style="13" customWidth="1"/>
    <col min="3299" max="3309" width="9.140625" style="13"/>
    <col min="3310" max="3310" width="13.7109375" style="13" bestFit="1" customWidth="1"/>
    <col min="3311" max="3311" width="16.28515625" style="13" customWidth="1"/>
    <col min="3312" max="3322" width="9.140625" style="13"/>
    <col min="3323" max="3323" width="13.7109375" style="13" bestFit="1" customWidth="1"/>
    <col min="3324" max="3324" width="16.28515625" style="13" customWidth="1"/>
    <col min="3325" max="3328" width="9.140625" style="13"/>
    <col min="3329" max="3329" width="33.140625" style="13" customWidth="1"/>
    <col min="3330" max="3330" width="60.28515625" style="13" customWidth="1"/>
    <col min="3331" max="3331" width="0" style="13" hidden="1" customWidth="1"/>
    <col min="3332" max="3332" width="23.28515625" style="13" customWidth="1"/>
    <col min="3333" max="3333" width="18.140625" style="13" customWidth="1"/>
    <col min="3334" max="3334" width="14.85546875" style="13" bestFit="1" customWidth="1"/>
    <col min="3335" max="3344" width="9.140625" style="13"/>
    <col min="3345" max="3345" width="13.7109375" style="13" bestFit="1" customWidth="1"/>
    <col min="3346" max="3346" width="16.28515625" style="13" customWidth="1"/>
    <col min="3347" max="3357" width="9.140625" style="13"/>
    <col min="3358" max="3358" width="13.7109375" style="13" bestFit="1" customWidth="1"/>
    <col min="3359" max="3359" width="16.28515625" style="13" customWidth="1"/>
    <col min="3360" max="3370" width="9.140625" style="13"/>
    <col min="3371" max="3371" width="13.7109375" style="13" bestFit="1" customWidth="1"/>
    <col min="3372" max="3372" width="16.28515625" style="13" customWidth="1"/>
    <col min="3373" max="3383" width="9.140625" style="13"/>
    <col min="3384" max="3384" width="13.7109375" style="13" bestFit="1" customWidth="1"/>
    <col min="3385" max="3385" width="16.28515625" style="13" customWidth="1"/>
    <col min="3386" max="3396" width="9.140625" style="13"/>
    <col min="3397" max="3397" width="13.7109375" style="13" bestFit="1" customWidth="1"/>
    <col min="3398" max="3398" width="16.28515625" style="13" customWidth="1"/>
    <col min="3399" max="3409" width="9.140625" style="13"/>
    <col min="3410" max="3410" width="13.7109375" style="13" bestFit="1" customWidth="1"/>
    <col min="3411" max="3411" width="16.28515625" style="13" customWidth="1"/>
    <col min="3412" max="3422" width="9.140625" style="13"/>
    <col min="3423" max="3423" width="13.7109375" style="13" bestFit="1" customWidth="1"/>
    <col min="3424" max="3424" width="16.28515625" style="13" customWidth="1"/>
    <col min="3425" max="3435" width="9.140625" style="13"/>
    <col min="3436" max="3436" width="13.7109375" style="13" bestFit="1" customWidth="1"/>
    <col min="3437" max="3437" width="16.28515625" style="13" customWidth="1"/>
    <col min="3438" max="3448" width="9.140625" style="13"/>
    <col min="3449" max="3449" width="13.7109375" style="13" bestFit="1" customWidth="1"/>
    <col min="3450" max="3450" width="16.28515625" style="13" customWidth="1"/>
    <col min="3451" max="3461" width="9.140625" style="13"/>
    <col min="3462" max="3462" width="13.7109375" style="13" bestFit="1" customWidth="1"/>
    <col min="3463" max="3463" width="16.28515625" style="13" customWidth="1"/>
    <col min="3464" max="3474" width="9.140625" style="13"/>
    <col min="3475" max="3475" width="13.7109375" style="13" bestFit="1" customWidth="1"/>
    <col min="3476" max="3476" width="16.28515625" style="13" customWidth="1"/>
    <col min="3477" max="3487" width="9.140625" style="13"/>
    <col min="3488" max="3488" width="13.7109375" style="13" bestFit="1" customWidth="1"/>
    <col min="3489" max="3489" width="16.28515625" style="13" customWidth="1"/>
    <col min="3490" max="3500" width="9.140625" style="13"/>
    <col min="3501" max="3501" width="13.7109375" style="13" bestFit="1" customWidth="1"/>
    <col min="3502" max="3502" width="16.28515625" style="13" customWidth="1"/>
    <col min="3503" max="3513" width="9.140625" style="13"/>
    <col min="3514" max="3514" width="13.7109375" style="13" bestFit="1" customWidth="1"/>
    <col min="3515" max="3515" width="16.28515625" style="13" customWidth="1"/>
    <col min="3516" max="3526" width="9.140625" style="13"/>
    <col min="3527" max="3527" width="13.7109375" style="13" bestFit="1" customWidth="1"/>
    <col min="3528" max="3528" width="16.28515625" style="13" customWidth="1"/>
    <col min="3529" max="3539" width="9.140625" style="13"/>
    <col min="3540" max="3540" width="13.7109375" style="13" bestFit="1" customWidth="1"/>
    <col min="3541" max="3541" width="16.28515625" style="13" customWidth="1"/>
    <col min="3542" max="3552" width="9.140625" style="13"/>
    <col min="3553" max="3553" width="13.7109375" style="13" bestFit="1" customWidth="1"/>
    <col min="3554" max="3554" width="16.28515625" style="13" customWidth="1"/>
    <col min="3555" max="3565" width="9.140625" style="13"/>
    <col min="3566" max="3566" width="13.7109375" style="13" bestFit="1" customWidth="1"/>
    <col min="3567" max="3567" width="16.28515625" style="13" customWidth="1"/>
    <col min="3568" max="3578" width="9.140625" style="13"/>
    <col min="3579" max="3579" width="13.7109375" style="13" bestFit="1" customWidth="1"/>
    <col min="3580" max="3580" width="16.28515625" style="13" customWidth="1"/>
    <col min="3581" max="3584" width="9.140625" style="13"/>
    <col min="3585" max="3585" width="33.140625" style="13" customWidth="1"/>
    <col min="3586" max="3586" width="60.28515625" style="13" customWidth="1"/>
    <col min="3587" max="3587" width="0" style="13" hidden="1" customWidth="1"/>
    <col min="3588" max="3588" width="23.28515625" style="13" customWidth="1"/>
    <col min="3589" max="3589" width="18.140625" style="13" customWidth="1"/>
    <col min="3590" max="3590" width="14.85546875" style="13" bestFit="1" customWidth="1"/>
    <col min="3591" max="3600" width="9.140625" style="13"/>
    <col min="3601" max="3601" width="13.7109375" style="13" bestFit="1" customWidth="1"/>
    <col min="3602" max="3602" width="16.28515625" style="13" customWidth="1"/>
    <col min="3603" max="3613" width="9.140625" style="13"/>
    <col min="3614" max="3614" width="13.7109375" style="13" bestFit="1" customWidth="1"/>
    <col min="3615" max="3615" width="16.28515625" style="13" customWidth="1"/>
    <col min="3616" max="3626" width="9.140625" style="13"/>
    <col min="3627" max="3627" width="13.7109375" style="13" bestFit="1" customWidth="1"/>
    <col min="3628" max="3628" width="16.28515625" style="13" customWidth="1"/>
    <col min="3629" max="3639" width="9.140625" style="13"/>
    <col min="3640" max="3640" width="13.7109375" style="13" bestFit="1" customWidth="1"/>
    <col min="3641" max="3641" width="16.28515625" style="13" customWidth="1"/>
    <col min="3642" max="3652" width="9.140625" style="13"/>
    <col min="3653" max="3653" width="13.7109375" style="13" bestFit="1" customWidth="1"/>
    <col min="3654" max="3654" width="16.28515625" style="13" customWidth="1"/>
    <col min="3655" max="3665" width="9.140625" style="13"/>
    <col min="3666" max="3666" width="13.7109375" style="13" bestFit="1" customWidth="1"/>
    <col min="3667" max="3667" width="16.28515625" style="13" customWidth="1"/>
    <col min="3668" max="3678" width="9.140625" style="13"/>
    <col min="3679" max="3679" width="13.7109375" style="13" bestFit="1" customWidth="1"/>
    <col min="3680" max="3680" width="16.28515625" style="13" customWidth="1"/>
    <col min="3681" max="3691" width="9.140625" style="13"/>
    <col min="3692" max="3692" width="13.7109375" style="13" bestFit="1" customWidth="1"/>
    <col min="3693" max="3693" width="16.28515625" style="13" customWidth="1"/>
    <col min="3694" max="3704" width="9.140625" style="13"/>
    <col min="3705" max="3705" width="13.7109375" style="13" bestFit="1" customWidth="1"/>
    <col min="3706" max="3706" width="16.28515625" style="13" customWidth="1"/>
    <col min="3707" max="3717" width="9.140625" style="13"/>
    <col min="3718" max="3718" width="13.7109375" style="13" bestFit="1" customWidth="1"/>
    <col min="3719" max="3719" width="16.28515625" style="13" customWidth="1"/>
    <col min="3720" max="3730" width="9.140625" style="13"/>
    <col min="3731" max="3731" width="13.7109375" style="13" bestFit="1" customWidth="1"/>
    <col min="3732" max="3732" width="16.28515625" style="13" customWidth="1"/>
    <col min="3733" max="3743" width="9.140625" style="13"/>
    <col min="3744" max="3744" width="13.7109375" style="13" bestFit="1" customWidth="1"/>
    <col min="3745" max="3745" width="16.28515625" style="13" customWidth="1"/>
    <col min="3746" max="3756" width="9.140625" style="13"/>
    <col min="3757" max="3757" width="13.7109375" style="13" bestFit="1" customWidth="1"/>
    <col min="3758" max="3758" width="16.28515625" style="13" customWidth="1"/>
    <col min="3759" max="3769" width="9.140625" style="13"/>
    <col min="3770" max="3770" width="13.7109375" style="13" bestFit="1" customWidth="1"/>
    <col min="3771" max="3771" width="16.28515625" style="13" customWidth="1"/>
    <col min="3772" max="3782" width="9.140625" style="13"/>
    <col min="3783" max="3783" width="13.7109375" style="13" bestFit="1" customWidth="1"/>
    <col min="3784" max="3784" width="16.28515625" style="13" customWidth="1"/>
    <col min="3785" max="3795" width="9.140625" style="13"/>
    <col min="3796" max="3796" width="13.7109375" style="13" bestFit="1" customWidth="1"/>
    <col min="3797" max="3797" width="16.28515625" style="13" customWidth="1"/>
    <col min="3798" max="3808" width="9.140625" style="13"/>
    <col min="3809" max="3809" width="13.7109375" style="13" bestFit="1" customWidth="1"/>
    <col min="3810" max="3810" width="16.28515625" style="13" customWidth="1"/>
    <col min="3811" max="3821" width="9.140625" style="13"/>
    <col min="3822" max="3822" width="13.7109375" style="13" bestFit="1" customWidth="1"/>
    <col min="3823" max="3823" width="16.28515625" style="13" customWidth="1"/>
    <col min="3824" max="3834" width="9.140625" style="13"/>
    <col min="3835" max="3835" width="13.7109375" style="13" bestFit="1" customWidth="1"/>
    <col min="3836" max="3836" width="16.28515625" style="13" customWidth="1"/>
    <col min="3837" max="3840" width="9.140625" style="13"/>
    <col min="3841" max="3841" width="33.140625" style="13" customWidth="1"/>
    <col min="3842" max="3842" width="60.28515625" style="13" customWidth="1"/>
    <col min="3843" max="3843" width="0" style="13" hidden="1" customWidth="1"/>
    <col min="3844" max="3844" width="23.28515625" style="13" customWidth="1"/>
    <col min="3845" max="3845" width="18.140625" style="13" customWidth="1"/>
    <col min="3846" max="3846" width="14.85546875" style="13" bestFit="1" customWidth="1"/>
    <col min="3847" max="3856" width="9.140625" style="13"/>
    <col min="3857" max="3857" width="13.7109375" style="13" bestFit="1" customWidth="1"/>
    <col min="3858" max="3858" width="16.28515625" style="13" customWidth="1"/>
    <col min="3859" max="3869" width="9.140625" style="13"/>
    <col min="3870" max="3870" width="13.7109375" style="13" bestFit="1" customWidth="1"/>
    <col min="3871" max="3871" width="16.28515625" style="13" customWidth="1"/>
    <col min="3872" max="3882" width="9.140625" style="13"/>
    <col min="3883" max="3883" width="13.7109375" style="13" bestFit="1" customWidth="1"/>
    <col min="3884" max="3884" width="16.28515625" style="13" customWidth="1"/>
    <col min="3885" max="3895" width="9.140625" style="13"/>
    <col min="3896" max="3896" width="13.7109375" style="13" bestFit="1" customWidth="1"/>
    <col min="3897" max="3897" width="16.28515625" style="13" customWidth="1"/>
    <col min="3898" max="3908" width="9.140625" style="13"/>
    <col min="3909" max="3909" width="13.7109375" style="13" bestFit="1" customWidth="1"/>
    <col min="3910" max="3910" width="16.28515625" style="13" customWidth="1"/>
    <col min="3911" max="3921" width="9.140625" style="13"/>
    <col min="3922" max="3922" width="13.7109375" style="13" bestFit="1" customWidth="1"/>
    <col min="3923" max="3923" width="16.28515625" style="13" customWidth="1"/>
    <col min="3924" max="3934" width="9.140625" style="13"/>
    <col min="3935" max="3935" width="13.7109375" style="13" bestFit="1" customWidth="1"/>
    <col min="3936" max="3936" width="16.28515625" style="13" customWidth="1"/>
    <col min="3937" max="3947" width="9.140625" style="13"/>
    <col min="3948" max="3948" width="13.7109375" style="13" bestFit="1" customWidth="1"/>
    <col min="3949" max="3949" width="16.28515625" style="13" customWidth="1"/>
    <col min="3950" max="3960" width="9.140625" style="13"/>
    <col min="3961" max="3961" width="13.7109375" style="13" bestFit="1" customWidth="1"/>
    <col min="3962" max="3962" width="16.28515625" style="13" customWidth="1"/>
    <col min="3963" max="3973" width="9.140625" style="13"/>
    <col min="3974" max="3974" width="13.7109375" style="13" bestFit="1" customWidth="1"/>
    <col min="3975" max="3975" width="16.28515625" style="13" customWidth="1"/>
    <col min="3976" max="3986" width="9.140625" style="13"/>
    <col min="3987" max="3987" width="13.7109375" style="13" bestFit="1" customWidth="1"/>
    <col min="3988" max="3988" width="16.28515625" style="13" customWidth="1"/>
    <col min="3989" max="3999" width="9.140625" style="13"/>
    <col min="4000" max="4000" width="13.7109375" style="13" bestFit="1" customWidth="1"/>
    <col min="4001" max="4001" width="16.28515625" style="13" customWidth="1"/>
    <col min="4002" max="4012" width="9.140625" style="13"/>
    <col min="4013" max="4013" width="13.7109375" style="13" bestFit="1" customWidth="1"/>
    <col min="4014" max="4014" width="16.28515625" style="13" customWidth="1"/>
    <col min="4015" max="4025" width="9.140625" style="13"/>
    <col min="4026" max="4026" width="13.7109375" style="13" bestFit="1" customWidth="1"/>
    <col min="4027" max="4027" width="16.28515625" style="13" customWidth="1"/>
    <col min="4028" max="4038" width="9.140625" style="13"/>
    <col min="4039" max="4039" width="13.7109375" style="13" bestFit="1" customWidth="1"/>
    <col min="4040" max="4040" width="16.28515625" style="13" customWidth="1"/>
    <col min="4041" max="4051" width="9.140625" style="13"/>
    <col min="4052" max="4052" width="13.7109375" style="13" bestFit="1" customWidth="1"/>
    <col min="4053" max="4053" width="16.28515625" style="13" customWidth="1"/>
    <col min="4054" max="4064" width="9.140625" style="13"/>
    <col min="4065" max="4065" width="13.7109375" style="13" bestFit="1" customWidth="1"/>
    <col min="4066" max="4066" width="16.28515625" style="13" customWidth="1"/>
    <col min="4067" max="4077" width="9.140625" style="13"/>
    <col min="4078" max="4078" width="13.7109375" style="13" bestFit="1" customWidth="1"/>
    <col min="4079" max="4079" width="16.28515625" style="13" customWidth="1"/>
    <col min="4080" max="4090" width="9.140625" style="13"/>
    <col min="4091" max="4091" width="13.7109375" style="13" bestFit="1" customWidth="1"/>
    <col min="4092" max="4092" width="16.28515625" style="13" customWidth="1"/>
    <col min="4093" max="4096" width="9.140625" style="13"/>
    <col min="4097" max="4097" width="33.140625" style="13" customWidth="1"/>
    <col min="4098" max="4098" width="60.28515625" style="13" customWidth="1"/>
    <col min="4099" max="4099" width="0" style="13" hidden="1" customWidth="1"/>
    <col min="4100" max="4100" width="23.28515625" style="13" customWidth="1"/>
    <col min="4101" max="4101" width="18.140625" style="13" customWidth="1"/>
    <col min="4102" max="4102" width="14.85546875" style="13" bestFit="1" customWidth="1"/>
    <col min="4103" max="4112" width="9.140625" style="13"/>
    <col min="4113" max="4113" width="13.7109375" style="13" bestFit="1" customWidth="1"/>
    <col min="4114" max="4114" width="16.28515625" style="13" customWidth="1"/>
    <col min="4115" max="4125" width="9.140625" style="13"/>
    <col min="4126" max="4126" width="13.7109375" style="13" bestFit="1" customWidth="1"/>
    <col min="4127" max="4127" width="16.28515625" style="13" customWidth="1"/>
    <col min="4128" max="4138" width="9.140625" style="13"/>
    <col min="4139" max="4139" width="13.7109375" style="13" bestFit="1" customWidth="1"/>
    <col min="4140" max="4140" width="16.28515625" style="13" customWidth="1"/>
    <col min="4141" max="4151" width="9.140625" style="13"/>
    <col min="4152" max="4152" width="13.7109375" style="13" bestFit="1" customWidth="1"/>
    <col min="4153" max="4153" width="16.28515625" style="13" customWidth="1"/>
    <col min="4154" max="4164" width="9.140625" style="13"/>
    <col min="4165" max="4165" width="13.7109375" style="13" bestFit="1" customWidth="1"/>
    <col min="4166" max="4166" width="16.28515625" style="13" customWidth="1"/>
    <col min="4167" max="4177" width="9.140625" style="13"/>
    <col min="4178" max="4178" width="13.7109375" style="13" bestFit="1" customWidth="1"/>
    <col min="4179" max="4179" width="16.28515625" style="13" customWidth="1"/>
    <col min="4180" max="4190" width="9.140625" style="13"/>
    <col min="4191" max="4191" width="13.7109375" style="13" bestFit="1" customWidth="1"/>
    <col min="4192" max="4192" width="16.28515625" style="13" customWidth="1"/>
    <col min="4193" max="4203" width="9.140625" style="13"/>
    <col min="4204" max="4204" width="13.7109375" style="13" bestFit="1" customWidth="1"/>
    <col min="4205" max="4205" width="16.28515625" style="13" customWidth="1"/>
    <col min="4206" max="4216" width="9.140625" style="13"/>
    <col min="4217" max="4217" width="13.7109375" style="13" bestFit="1" customWidth="1"/>
    <col min="4218" max="4218" width="16.28515625" style="13" customWidth="1"/>
    <col min="4219" max="4229" width="9.140625" style="13"/>
    <col min="4230" max="4230" width="13.7109375" style="13" bestFit="1" customWidth="1"/>
    <col min="4231" max="4231" width="16.28515625" style="13" customWidth="1"/>
    <col min="4232" max="4242" width="9.140625" style="13"/>
    <col min="4243" max="4243" width="13.7109375" style="13" bestFit="1" customWidth="1"/>
    <col min="4244" max="4244" width="16.28515625" style="13" customWidth="1"/>
    <col min="4245" max="4255" width="9.140625" style="13"/>
    <col min="4256" max="4256" width="13.7109375" style="13" bestFit="1" customWidth="1"/>
    <col min="4257" max="4257" width="16.28515625" style="13" customWidth="1"/>
    <col min="4258" max="4268" width="9.140625" style="13"/>
    <col min="4269" max="4269" width="13.7109375" style="13" bestFit="1" customWidth="1"/>
    <col min="4270" max="4270" width="16.28515625" style="13" customWidth="1"/>
    <col min="4271" max="4281" width="9.140625" style="13"/>
    <col min="4282" max="4282" width="13.7109375" style="13" bestFit="1" customWidth="1"/>
    <col min="4283" max="4283" width="16.28515625" style="13" customWidth="1"/>
    <col min="4284" max="4294" width="9.140625" style="13"/>
    <col min="4295" max="4295" width="13.7109375" style="13" bestFit="1" customWidth="1"/>
    <col min="4296" max="4296" width="16.28515625" style="13" customWidth="1"/>
    <col min="4297" max="4307" width="9.140625" style="13"/>
    <col min="4308" max="4308" width="13.7109375" style="13" bestFit="1" customWidth="1"/>
    <col min="4309" max="4309" width="16.28515625" style="13" customWidth="1"/>
    <col min="4310" max="4320" width="9.140625" style="13"/>
    <col min="4321" max="4321" width="13.7109375" style="13" bestFit="1" customWidth="1"/>
    <col min="4322" max="4322" width="16.28515625" style="13" customWidth="1"/>
    <col min="4323" max="4333" width="9.140625" style="13"/>
    <col min="4334" max="4334" width="13.7109375" style="13" bestFit="1" customWidth="1"/>
    <col min="4335" max="4335" width="16.28515625" style="13" customWidth="1"/>
    <col min="4336" max="4346" width="9.140625" style="13"/>
    <col min="4347" max="4347" width="13.7109375" style="13" bestFit="1" customWidth="1"/>
    <col min="4348" max="4348" width="16.28515625" style="13" customWidth="1"/>
    <col min="4349" max="4352" width="9.140625" style="13"/>
    <col min="4353" max="4353" width="33.140625" style="13" customWidth="1"/>
    <col min="4354" max="4354" width="60.28515625" style="13" customWidth="1"/>
    <col min="4355" max="4355" width="0" style="13" hidden="1" customWidth="1"/>
    <col min="4356" max="4356" width="23.28515625" style="13" customWidth="1"/>
    <col min="4357" max="4357" width="18.140625" style="13" customWidth="1"/>
    <col min="4358" max="4358" width="14.85546875" style="13" bestFit="1" customWidth="1"/>
    <col min="4359" max="4368" width="9.140625" style="13"/>
    <col min="4369" max="4369" width="13.7109375" style="13" bestFit="1" customWidth="1"/>
    <col min="4370" max="4370" width="16.28515625" style="13" customWidth="1"/>
    <col min="4371" max="4381" width="9.140625" style="13"/>
    <col min="4382" max="4382" width="13.7109375" style="13" bestFit="1" customWidth="1"/>
    <col min="4383" max="4383" width="16.28515625" style="13" customWidth="1"/>
    <col min="4384" max="4394" width="9.140625" style="13"/>
    <col min="4395" max="4395" width="13.7109375" style="13" bestFit="1" customWidth="1"/>
    <col min="4396" max="4396" width="16.28515625" style="13" customWidth="1"/>
    <col min="4397" max="4407" width="9.140625" style="13"/>
    <col min="4408" max="4408" width="13.7109375" style="13" bestFit="1" customWidth="1"/>
    <col min="4409" max="4409" width="16.28515625" style="13" customWidth="1"/>
    <col min="4410" max="4420" width="9.140625" style="13"/>
    <col min="4421" max="4421" width="13.7109375" style="13" bestFit="1" customWidth="1"/>
    <col min="4422" max="4422" width="16.28515625" style="13" customWidth="1"/>
    <col min="4423" max="4433" width="9.140625" style="13"/>
    <col min="4434" max="4434" width="13.7109375" style="13" bestFit="1" customWidth="1"/>
    <col min="4435" max="4435" width="16.28515625" style="13" customWidth="1"/>
    <col min="4436" max="4446" width="9.140625" style="13"/>
    <col min="4447" max="4447" width="13.7109375" style="13" bestFit="1" customWidth="1"/>
    <col min="4448" max="4448" width="16.28515625" style="13" customWidth="1"/>
    <col min="4449" max="4459" width="9.140625" style="13"/>
    <col min="4460" max="4460" width="13.7109375" style="13" bestFit="1" customWidth="1"/>
    <col min="4461" max="4461" width="16.28515625" style="13" customWidth="1"/>
    <col min="4462" max="4472" width="9.140625" style="13"/>
    <col min="4473" max="4473" width="13.7109375" style="13" bestFit="1" customWidth="1"/>
    <col min="4474" max="4474" width="16.28515625" style="13" customWidth="1"/>
    <col min="4475" max="4485" width="9.140625" style="13"/>
    <col min="4486" max="4486" width="13.7109375" style="13" bestFit="1" customWidth="1"/>
    <col min="4487" max="4487" width="16.28515625" style="13" customWidth="1"/>
    <col min="4488" max="4498" width="9.140625" style="13"/>
    <col min="4499" max="4499" width="13.7109375" style="13" bestFit="1" customWidth="1"/>
    <col min="4500" max="4500" width="16.28515625" style="13" customWidth="1"/>
    <col min="4501" max="4511" width="9.140625" style="13"/>
    <col min="4512" max="4512" width="13.7109375" style="13" bestFit="1" customWidth="1"/>
    <col min="4513" max="4513" width="16.28515625" style="13" customWidth="1"/>
    <col min="4514" max="4524" width="9.140625" style="13"/>
    <col min="4525" max="4525" width="13.7109375" style="13" bestFit="1" customWidth="1"/>
    <col min="4526" max="4526" width="16.28515625" style="13" customWidth="1"/>
    <col min="4527" max="4537" width="9.140625" style="13"/>
    <col min="4538" max="4538" width="13.7109375" style="13" bestFit="1" customWidth="1"/>
    <col min="4539" max="4539" width="16.28515625" style="13" customWidth="1"/>
    <col min="4540" max="4550" width="9.140625" style="13"/>
    <col min="4551" max="4551" width="13.7109375" style="13" bestFit="1" customWidth="1"/>
    <col min="4552" max="4552" width="16.28515625" style="13" customWidth="1"/>
    <col min="4553" max="4563" width="9.140625" style="13"/>
    <col min="4564" max="4564" width="13.7109375" style="13" bestFit="1" customWidth="1"/>
    <col min="4565" max="4565" width="16.28515625" style="13" customWidth="1"/>
    <col min="4566" max="4576" width="9.140625" style="13"/>
    <col min="4577" max="4577" width="13.7109375" style="13" bestFit="1" customWidth="1"/>
    <col min="4578" max="4578" width="16.28515625" style="13" customWidth="1"/>
    <col min="4579" max="4589" width="9.140625" style="13"/>
    <col min="4590" max="4590" width="13.7109375" style="13" bestFit="1" customWidth="1"/>
    <col min="4591" max="4591" width="16.28515625" style="13" customWidth="1"/>
    <col min="4592" max="4602" width="9.140625" style="13"/>
    <col min="4603" max="4603" width="13.7109375" style="13" bestFit="1" customWidth="1"/>
    <col min="4604" max="4604" width="16.28515625" style="13" customWidth="1"/>
    <col min="4605" max="4608" width="9.140625" style="13"/>
    <col min="4609" max="4609" width="33.140625" style="13" customWidth="1"/>
    <col min="4610" max="4610" width="60.28515625" style="13" customWidth="1"/>
    <col min="4611" max="4611" width="0" style="13" hidden="1" customWidth="1"/>
    <col min="4612" max="4612" width="23.28515625" style="13" customWidth="1"/>
    <col min="4613" max="4613" width="18.140625" style="13" customWidth="1"/>
    <col min="4614" max="4614" width="14.85546875" style="13" bestFit="1" customWidth="1"/>
    <col min="4615" max="4624" width="9.140625" style="13"/>
    <col min="4625" max="4625" width="13.7109375" style="13" bestFit="1" customWidth="1"/>
    <col min="4626" max="4626" width="16.28515625" style="13" customWidth="1"/>
    <col min="4627" max="4637" width="9.140625" style="13"/>
    <col min="4638" max="4638" width="13.7109375" style="13" bestFit="1" customWidth="1"/>
    <col min="4639" max="4639" width="16.28515625" style="13" customWidth="1"/>
    <col min="4640" max="4650" width="9.140625" style="13"/>
    <col min="4651" max="4651" width="13.7109375" style="13" bestFit="1" customWidth="1"/>
    <col min="4652" max="4652" width="16.28515625" style="13" customWidth="1"/>
    <col min="4653" max="4663" width="9.140625" style="13"/>
    <col min="4664" max="4664" width="13.7109375" style="13" bestFit="1" customWidth="1"/>
    <col min="4665" max="4665" width="16.28515625" style="13" customWidth="1"/>
    <col min="4666" max="4676" width="9.140625" style="13"/>
    <col min="4677" max="4677" width="13.7109375" style="13" bestFit="1" customWidth="1"/>
    <col min="4678" max="4678" width="16.28515625" style="13" customWidth="1"/>
    <col min="4679" max="4689" width="9.140625" style="13"/>
    <col min="4690" max="4690" width="13.7109375" style="13" bestFit="1" customWidth="1"/>
    <col min="4691" max="4691" width="16.28515625" style="13" customWidth="1"/>
    <col min="4692" max="4702" width="9.140625" style="13"/>
    <col min="4703" max="4703" width="13.7109375" style="13" bestFit="1" customWidth="1"/>
    <col min="4704" max="4704" width="16.28515625" style="13" customWidth="1"/>
    <col min="4705" max="4715" width="9.140625" style="13"/>
    <col min="4716" max="4716" width="13.7109375" style="13" bestFit="1" customWidth="1"/>
    <col min="4717" max="4717" width="16.28515625" style="13" customWidth="1"/>
    <col min="4718" max="4728" width="9.140625" style="13"/>
    <col min="4729" max="4729" width="13.7109375" style="13" bestFit="1" customWidth="1"/>
    <col min="4730" max="4730" width="16.28515625" style="13" customWidth="1"/>
    <col min="4731" max="4741" width="9.140625" style="13"/>
    <col min="4742" max="4742" width="13.7109375" style="13" bestFit="1" customWidth="1"/>
    <col min="4743" max="4743" width="16.28515625" style="13" customWidth="1"/>
    <col min="4744" max="4754" width="9.140625" style="13"/>
    <col min="4755" max="4755" width="13.7109375" style="13" bestFit="1" customWidth="1"/>
    <col min="4756" max="4756" width="16.28515625" style="13" customWidth="1"/>
    <col min="4757" max="4767" width="9.140625" style="13"/>
    <col min="4768" max="4768" width="13.7109375" style="13" bestFit="1" customWidth="1"/>
    <col min="4769" max="4769" width="16.28515625" style="13" customWidth="1"/>
    <col min="4770" max="4780" width="9.140625" style="13"/>
    <col min="4781" max="4781" width="13.7109375" style="13" bestFit="1" customWidth="1"/>
    <col min="4782" max="4782" width="16.28515625" style="13" customWidth="1"/>
    <col min="4783" max="4793" width="9.140625" style="13"/>
    <col min="4794" max="4794" width="13.7109375" style="13" bestFit="1" customWidth="1"/>
    <col min="4795" max="4795" width="16.28515625" style="13" customWidth="1"/>
    <col min="4796" max="4806" width="9.140625" style="13"/>
    <col min="4807" max="4807" width="13.7109375" style="13" bestFit="1" customWidth="1"/>
    <col min="4808" max="4808" width="16.28515625" style="13" customWidth="1"/>
    <col min="4809" max="4819" width="9.140625" style="13"/>
    <col min="4820" max="4820" width="13.7109375" style="13" bestFit="1" customWidth="1"/>
    <col min="4821" max="4821" width="16.28515625" style="13" customWidth="1"/>
    <col min="4822" max="4832" width="9.140625" style="13"/>
    <col min="4833" max="4833" width="13.7109375" style="13" bestFit="1" customWidth="1"/>
    <col min="4834" max="4834" width="16.28515625" style="13" customWidth="1"/>
    <col min="4835" max="4845" width="9.140625" style="13"/>
    <col min="4846" max="4846" width="13.7109375" style="13" bestFit="1" customWidth="1"/>
    <col min="4847" max="4847" width="16.28515625" style="13" customWidth="1"/>
    <col min="4848" max="4858" width="9.140625" style="13"/>
    <col min="4859" max="4859" width="13.7109375" style="13" bestFit="1" customWidth="1"/>
    <col min="4860" max="4860" width="16.28515625" style="13" customWidth="1"/>
    <col min="4861" max="4864" width="9.140625" style="13"/>
    <col min="4865" max="4865" width="33.140625" style="13" customWidth="1"/>
    <col min="4866" max="4866" width="60.28515625" style="13" customWidth="1"/>
    <col min="4867" max="4867" width="0" style="13" hidden="1" customWidth="1"/>
    <col min="4868" max="4868" width="23.28515625" style="13" customWidth="1"/>
    <col min="4869" max="4869" width="18.140625" style="13" customWidth="1"/>
    <col min="4870" max="4870" width="14.85546875" style="13" bestFit="1" customWidth="1"/>
    <col min="4871" max="4880" width="9.140625" style="13"/>
    <col min="4881" max="4881" width="13.7109375" style="13" bestFit="1" customWidth="1"/>
    <col min="4882" max="4882" width="16.28515625" style="13" customWidth="1"/>
    <col min="4883" max="4893" width="9.140625" style="13"/>
    <col min="4894" max="4894" width="13.7109375" style="13" bestFit="1" customWidth="1"/>
    <col min="4895" max="4895" width="16.28515625" style="13" customWidth="1"/>
    <col min="4896" max="4906" width="9.140625" style="13"/>
    <col min="4907" max="4907" width="13.7109375" style="13" bestFit="1" customWidth="1"/>
    <col min="4908" max="4908" width="16.28515625" style="13" customWidth="1"/>
    <col min="4909" max="4919" width="9.140625" style="13"/>
    <col min="4920" max="4920" width="13.7109375" style="13" bestFit="1" customWidth="1"/>
    <col min="4921" max="4921" width="16.28515625" style="13" customWidth="1"/>
    <col min="4922" max="4932" width="9.140625" style="13"/>
    <col min="4933" max="4933" width="13.7109375" style="13" bestFit="1" customWidth="1"/>
    <col min="4934" max="4934" width="16.28515625" style="13" customWidth="1"/>
    <col min="4935" max="4945" width="9.140625" style="13"/>
    <col min="4946" max="4946" width="13.7109375" style="13" bestFit="1" customWidth="1"/>
    <col min="4947" max="4947" width="16.28515625" style="13" customWidth="1"/>
    <col min="4948" max="4958" width="9.140625" style="13"/>
    <col min="4959" max="4959" width="13.7109375" style="13" bestFit="1" customWidth="1"/>
    <col min="4960" max="4960" width="16.28515625" style="13" customWidth="1"/>
    <col min="4961" max="4971" width="9.140625" style="13"/>
    <col min="4972" max="4972" width="13.7109375" style="13" bestFit="1" customWidth="1"/>
    <col min="4973" max="4973" width="16.28515625" style="13" customWidth="1"/>
    <col min="4974" max="4984" width="9.140625" style="13"/>
    <col min="4985" max="4985" width="13.7109375" style="13" bestFit="1" customWidth="1"/>
    <col min="4986" max="4986" width="16.28515625" style="13" customWidth="1"/>
    <col min="4987" max="4997" width="9.140625" style="13"/>
    <col min="4998" max="4998" width="13.7109375" style="13" bestFit="1" customWidth="1"/>
    <col min="4999" max="4999" width="16.28515625" style="13" customWidth="1"/>
    <col min="5000" max="5010" width="9.140625" style="13"/>
    <col min="5011" max="5011" width="13.7109375" style="13" bestFit="1" customWidth="1"/>
    <col min="5012" max="5012" width="16.28515625" style="13" customWidth="1"/>
    <col min="5013" max="5023" width="9.140625" style="13"/>
    <col min="5024" max="5024" width="13.7109375" style="13" bestFit="1" customWidth="1"/>
    <col min="5025" max="5025" width="16.28515625" style="13" customWidth="1"/>
    <col min="5026" max="5036" width="9.140625" style="13"/>
    <col min="5037" max="5037" width="13.7109375" style="13" bestFit="1" customWidth="1"/>
    <col min="5038" max="5038" width="16.28515625" style="13" customWidth="1"/>
    <col min="5039" max="5049" width="9.140625" style="13"/>
    <col min="5050" max="5050" width="13.7109375" style="13" bestFit="1" customWidth="1"/>
    <col min="5051" max="5051" width="16.28515625" style="13" customWidth="1"/>
    <col min="5052" max="5062" width="9.140625" style="13"/>
    <col min="5063" max="5063" width="13.7109375" style="13" bestFit="1" customWidth="1"/>
    <col min="5064" max="5064" width="16.28515625" style="13" customWidth="1"/>
    <col min="5065" max="5075" width="9.140625" style="13"/>
    <col min="5076" max="5076" width="13.7109375" style="13" bestFit="1" customWidth="1"/>
    <col min="5077" max="5077" width="16.28515625" style="13" customWidth="1"/>
    <col min="5078" max="5088" width="9.140625" style="13"/>
    <col min="5089" max="5089" width="13.7109375" style="13" bestFit="1" customWidth="1"/>
    <col min="5090" max="5090" width="16.28515625" style="13" customWidth="1"/>
    <col min="5091" max="5101" width="9.140625" style="13"/>
    <col min="5102" max="5102" width="13.7109375" style="13" bestFit="1" customWidth="1"/>
    <col min="5103" max="5103" width="16.28515625" style="13" customWidth="1"/>
    <col min="5104" max="5114" width="9.140625" style="13"/>
    <col min="5115" max="5115" width="13.7109375" style="13" bestFit="1" customWidth="1"/>
    <col min="5116" max="5116" width="16.28515625" style="13" customWidth="1"/>
    <col min="5117" max="5120" width="9.140625" style="13"/>
    <col min="5121" max="5121" width="33.140625" style="13" customWidth="1"/>
    <col min="5122" max="5122" width="60.28515625" style="13" customWidth="1"/>
    <col min="5123" max="5123" width="0" style="13" hidden="1" customWidth="1"/>
    <col min="5124" max="5124" width="23.28515625" style="13" customWidth="1"/>
    <col min="5125" max="5125" width="18.140625" style="13" customWidth="1"/>
    <col min="5126" max="5126" width="14.85546875" style="13" bestFit="1" customWidth="1"/>
    <col min="5127" max="5136" width="9.140625" style="13"/>
    <col min="5137" max="5137" width="13.7109375" style="13" bestFit="1" customWidth="1"/>
    <col min="5138" max="5138" width="16.28515625" style="13" customWidth="1"/>
    <col min="5139" max="5149" width="9.140625" style="13"/>
    <col min="5150" max="5150" width="13.7109375" style="13" bestFit="1" customWidth="1"/>
    <col min="5151" max="5151" width="16.28515625" style="13" customWidth="1"/>
    <col min="5152" max="5162" width="9.140625" style="13"/>
    <col min="5163" max="5163" width="13.7109375" style="13" bestFit="1" customWidth="1"/>
    <col min="5164" max="5164" width="16.28515625" style="13" customWidth="1"/>
    <col min="5165" max="5175" width="9.140625" style="13"/>
    <col min="5176" max="5176" width="13.7109375" style="13" bestFit="1" customWidth="1"/>
    <col min="5177" max="5177" width="16.28515625" style="13" customWidth="1"/>
    <col min="5178" max="5188" width="9.140625" style="13"/>
    <col min="5189" max="5189" width="13.7109375" style="13" bestFit="1" customWidth="1"/>
    <col min="5190" max="5190" width="16.28515625" style="13" customWidth="1"/>
    <col min="5191" max="5201" width="9.140625" style="13"/>
    <col min="5202" max="5202" width="13.7109375" style="13" bestFit="1" customWidth="1"/>
    <col min="5203" max="5203" width="16.28515625" style="13" customWidth="1"/>
    <col min="5204" max="5214" width="9.140625" style="13"/>
    <col min="5215" max="5215" width="13.7109375" style="13" bestFit="1" customWidth="1"/>
    <col min="5216" max="5216" width="16.28515625" style="13" customWidth="1"/>
    <col min="5217" max="5227" width="9.140625" style="13"/>
    <col min="5228" max="5228" width="13.7109375" style="13" bestFit="1" customWidth="1"/>
    <col min="5229" max="5229" width="16.28515625" style="13" customWidth="1"/>
    <col min="5230" max="5240" width="9.140625" style="13"/>
    <col min="5241" max="5241" width="13.7109375" style="13" bestFit="1" customWidth="1"/>
    <col min="5242" max="5242" width="16.28515625" style="13" customWidth="1"/>
    <col min="5243" max="5253" width="9.140625" style="13"/>
    <col min="5254" max="5254" width="13.7109375" style="13" bestFit="1" customWidth="1"/>
    <col min="5255" max="5255" width="16.28515625" style="13" customWidth="1"/>
    <col min="5256" max="5266" width="9.140625" style="13"/>
    <col min="5267" max="5267" width="13.7109375" style="13" bestFit="1" customWidth="1"/>
    <col min="5268" max="5268" width="16.28515625" style="13" customWidth="1"/>
    <col min="5269" max="5279" width="9.140625" style="13"/>
    <col min="5280" max="5280" width="13.7109375" style="13" bestFit="1" customWidth="1"/>
    <col min="5281" max="5281" width="16.28515625" style="13" customWidth="1"/>
    <col min="5282" max="5292" width="9.140625" style="13"/>
    <col min="5293" max="5293" width="13.7109375" style="13" bestFit="1" customWidth="1"/>
    <col min="5294" max="5294" width="16.28515625" style="13" customWidth="1"/>
    <col min="5295" max="5305" width="9.140625" style="13"/>
    <col min="5306" max="5306" width="13.7109375" style="13" bestFit="1" customWidth="1"/>
    <col min="5307" max="5307" width="16.28515625" style="13" customWidth="1"/>
    <col min="5308" max="5318" width="9.140625" style="13"/>
    <col min="5319" max="5319" width="13.7109375" style="13" bestFit="1" customWidth="1"/>
    <col min="5320" max="5320" width="16.28515625" style="13" customWidth="1"/>
    <col min="5321" max="5331" width="9.140625" style="13"/>
    <col min="5332" max="5332" width="13.7109375" style="13" bestFit="1" customWidth="1"/>
    <col min="5333" max="5333" width="16.28515625" style="13" customWidth="1"/>
    <col min="5334" max="5344" width="9.140625" style="13"/>
    <col min="5345" max="5345" width="13.7109375" style="13" bestFit="1" customWidth="1"/>
    <col min="5346" max="5346" width="16.28515625" style="13" customWidth="1"/>
    <col min="5347" max="5357" width="9.140625" style="13"/>
    <col min="5358" max="5358" width="13.7109375" style="13" bestFit="1" customWidth="1"/>
    <col min="5359" max="5359" width="16.28515625" style="13" customWidth="1"/>
    <col min="5360" max="5370" width="9.140625" style="13"/>
    <col min="5371" max="5371" width="13.7109375" style="13" bestFit="1" customWidth="1"/>
    <col min="5372" max="5372" width="16.28515625" style="13" customWidth="1"/>
    <col min="5373" max="5376" width="9.140625" style="13"/>
    <col min="5377" max="5377" width="33.140625" style="13" customWidth="1"/>
    <col min="5378" max="5378" width="60.28515625" style="13" customWidth="1"/>
    <col min="5379" max="5379" width="0" style="13" hidden="1" customWidth="1"/>
    <col min="5380" max="5380" width="23.28515625" style="13" customWidth="1"/>
    <col min="5381" max="5381" width="18.140625" style="13" customWidth="1"/>
    <col min="5382" max="5382" width="14.85546875" style="13" bestFit="1" customWidth="1"/>
    <col min="5383" max="5392" width="9.140625" style="13"/>
    <col min="5393" max="5393" width="13.7109375" style="13" bestFit="1" customWidth="1"/>
    <col min="5394" max="5394" width="16.28515625" style="13" customWidth="1"/>
    <col min="5395" max="5405" width="9.140625" style="13"/>
    <col min="5406" max="5406" width="13.7109375" style="13" bestFit="1" customWidth="1"/>
    <col min="5407" max="5407" width="16.28515625" style="13" customWidth="1"/>
    <col min="5408" max="5418" width="9.140625" style="13"/>
    <col min="5419" max="5419" width="13.7109375" style="13" bestFit="1" customWidth="1"/>
    <col min="5420" max="5420" width="16.28515625" style="13" customWidth="1"/>
    <col min="5421" max="5431" width="9.140625" style="13"/>
    <col min="5432" max="5432" width="13.7109375" style="13" bestFit="1" customWidth="1"/>
    <col min="5433" max="5433" width="16.28515625" style="13" customWidth="1"/>
    <col min="5434" max="5444" width="9.140625" style="13"/>
    <col min="5445" max="5445" width="13.7109375" style="13" bestFit="1" customWidth="1"/>
    <col min="5446" max="5446" width="16.28515625" style="13" customWidth="1"/>
    <col min="5447" max="5457" width="9.140625" style="13"/>
    <col min="5458" max="5458" width="13.7109375" style="13" bestFit="1" customWidth="1"/>
    <col min="5459" max="5459" width="16.28515625" style="13" customWidth="1"/>
    <col min="5460" max="5470" width="9.140625" style="13"/>
    <col min="5471" max="5471" width="13.7109375" style="13" bestFit="1" customWidth="1"/>
    <col min="5472" max="5472" width="16.28515625" style="13" customWidth="1"/>
    <col min="5473" max="5483" width="9.140625" style="13"/>
    <col min="5484" max="5484" width="13.7109375" style="13" bestFit="1" customWidth="1"/>
    <col min="5485" max="5485" width="16.28515625" style="13" customWidth="1"/>
    <col min="5486" max="5496" width="9.140625" style="13"/>
    <col min="5497" max="5497" width="13.7109375" style="13" bestFit="1" customWidth="1"/>
    <col min="5498" max="5498" width="16.28515625" style="13" customWidth="1"/>
    <col min="5499" max="5509" width="9.140625" style="13"/>
    <col min="5510" max="5510" width="13.7109375" style="13" bestFit="1" customWidth="1"/>
    <col min="5511" max="5511" width="16.28515625" style="13" customWidth="1"/>
    <col min="5512" max="5522" width="9.140625" style="13"/>
    <col min="5523" max="5523" width="13.7109375" style="13" bestFit="1" customWidth="1"/>
    <col min="5524" max="5524" width="16.28515625" style="13" customWidth="1"/>
    <col min="5525" max="5535" width="9.140625" style="13"/>
    <col min="5536" max="5536" width="13.7109375" style="13" bestFit="1" customWidth="1"/>
    <col min="5537" max="5537" width="16.28515625" style="13" customWidth="1"/>
    <col min="5538" max="5548" width="9.140625" style="13"/>
    <col min="5549" max="5549" width="13.7109375" style="13" bestFit="1" customWidth="1"/>
    <col min="5550" max="5550" width="16.28515625" style="13" customWidth="1"/>
    <col min="5551" max="5561" width="9.140625" style="13"/>
    <col min="5562" max="5562" width="13.7109375" style="13" bestFit="1" customWidth="1"/>
    <col min="5563" max="5563" width="16.28515625" style="13" customWidth="1"/>
    <col min="5564" max="5574" width="9.140625" style="13"/>
    <col min="5575" max="5575" width="13.7109375" style="13" bestFit="1" customWidth="1"/>
    <col min="5576" max="5576" width="16.28515625" style="13" customWidth="1"/>
    <col min="5577" max="5587" width="9.140625" style="13"/>
    <col min="5588" max="5588" width="13.7109375" style="13" bestFit="1" customWidth="1"/>
    <col min="5589" max="5589" width="16.28515625" style="13" customWidth="1"/>
    <col min="5590" max="5600" width="9.140625" style="13"/>
    <col min="5601" max="5601" width="13.7109375" style="13" bestFit="1" customWidth="1"/>
    <col min="5602" max="5602" width="16.28515625" style="13" customWidth="1"/>
    <col min="5603" max="5613" width="9.140625" style="13"/>
    <col min="5614" max="5614" width="13.7109375" style="13" bestFit="1" customWidth="1"/>
    <col min="5615" max="5615" width="16.28515625" style="13" customWidth="1"/>
    <col min="5616" max="5626" width="9.140625" style="13"/>
    <col min="5627" max="5627" width="13.7109375" style="13" bestFit="1" customWidth="1"/>
    <col min="5628" max="5628" width="16.28515625" style="13" customWidth="1"/>
    <col min="5629" max="5632" width="9.140625" style="13"/>
    <col min="5633" max="5633" width="33.140625" style="13" customWidth="1"/>
    <col min="5634" max="5634" width="60.28515625" style="13" customWidth="1"/>
    <col min="5635" max="5635" width="0" style="13" hidden="1" customWidth="1"/>
    <col min="5636" max="5636" width="23.28515625" style="13" customWidth="1"/>
    <col min="5637" max="5637" width="18.140625" style="13" customWidth="1"/>
    <col min="5638" max="5638" width="14.85546875" style="13" bestFit="1" customWidth="1"/>
    <col min="5639" max="5648" width="9.140625" style="13"/>
    <col min="5649" max="5649" width="13.7109375" style="13" bestFit="1" customWidth="1"/>
    <col min="5650" max="5650" width="16.28515625" style="13" customWidth="1"/>
    <col min="5651" max="5661" width="9.140625" style="13"/>
    <col min="5662" max="5662" width="13.7109375" style="13" bestFit="1" customWidth="1"/>
    <col min="5663" max="5663" width="16.28515625" style="13" customWidth="1"/>
    <col min="5664" max="5674" width="9.140625" style="13"/>
    <col min="5675" max="5675" width="13.7109375" style="13" bestFit="1" customWidth="1"/>
    <col min="5676" max="5676" width="16.28515625" style="13" customWidth="1"/>
    <col min="5677" max="5687" width="9.140625" style="13"/>
    <col min="5688" max="5688" width="13.7109375" style="13" bestFit="1" customWidth="1"/>
    <col min="5689" max="5689" width="16.28515625" style="13" customWidth="1"/>
    <col min="5690" max="5700" width="9.140625" style="13"/>
    <col min="5701" max="5701" width="13.7109375" style="13" bestFit="1" customWidth="1"/>
    <col min="5702" max="5702" width="16.28515625" style="13" customWidth="1"/>
    <col min="5703" max="5713" width="9.140625" style="13"/>
    <col min="5714" max="5714" width="13.7109375" style="13" bestFit="1" customWidth="1"/>
    <col min="5715" max="5715" width="16.28515625" style="13" customWidth="1"/>
    <col min="5716" max="5726" width="9.140625" style="13"/>
    <col min="5727" max="5727" width="13.7109375" style="13" bestFit="1" customWidth="1"/>
    <col min="5728" max="5728" width="16.28515625" style="13" customWidth="1"/>
    <col min="5729" max="5739" width="9.140625" style="13"/>
    <col min="5740" max="5740" width="13.7109375" style="13" bestFit="1" customWidth="1"/>
    <col min="5741" max="5741" width="16.28515625" style="13" customWidth="1"/>
    <col min="5742" max="5752" width="9.140625" style="13"/>
    <col min="5753" max="5753" width="13.7109375" style="13" bestFit="1" customWidth="1"/>
    <col min="5754" max="5754" width="16.28515625" style="13" customWidth="1"/>
    <col min="5755" max="5765" width="9.140625" style="13"/>
    <col min="5766" max="5766" width="13.7109375" style="13" bestFit="1" customWidth="1"/>
    <col min="5767" max="5767" width="16.28515625" style="13" customWidth="1"/>
    <col min="5768" max="5778" width="9.140625" style="13"/>
    <col min="5779" max="5779" width="13.7109375" style="13" bestFit="1" customWidth="1"/>
    <col min="5780" max="5780" width="16.28515625" style="13" customWidth="1"/>
    <col min="5781" max="5791" width="9.140625" style="13"/>
    <col min="5792" max="5792" width="13.7109375" style="13" bestFit="1" customWidth="1"/>
    <col min="5793" max="5793" width="16.28515625" style="13" customWidth="1"/>
    <col min="5794" max="5804" width="9.140625" style="13"/>
    <col min="5805" max="5805" width="13.7109375" style="13" bestFit="1" customWidth="1"/>
    <col min="5806" max="5806" width="16.28515625" style="13" customWidth="1"/>
    <col min="5807" max="5817" width="9.140625" style="13"/>
    <col min="5818" max="5818" width="13.7109375" style="13" bestFit="1" customWidth="1"/>
    <col min="5819" max="5819" width="16.28515625" style="13" customWidth="1"/>
    <col min="5820" max="5830" width="9.140625" style="13"/>
    <col min="5831" max="5831" width="13.7109375" style="13" bestFit="1" customWidth="1"/>
    <col min="5832" max="5832" width="16.28515625" style="13" customWidth="1"/>
    <col min="5833" max="5843" width="9.140625" style="13"/>
    <col min="5844" max="5844" width="13.7109375" style="13" bestFit="1" customWidth="1"/>
    <col min="5845" max="5845" width="16.28515625" style="13" customWidth="1"/>
    <col min="5846" max="5856" width="9.140625" style="13"/>
    <col min="5857" max="5857" width="13.7109375" style="13" bestFit="1" customWidth="1"/>
    <col min="5858" max="5858" width="16.28515625" style="13" customWidth="1"/>
    <col min="5859" max="5869" width="9.140625" style="13"/>
    <col min="5870" max="5870" width="13.7109375" style="13" bestFit="1" customWidth="1"/>
    <col min="5871" max="5871" width="16.28515625" style="13" customWidth="1"/>
    <col min="5872" max="5882" width="9.140625" style="13"/>
    <col min="5883" max="5883" width="13.7109375" style="13" bestFit="1" customWidth="1"/>
    <col min="5884" max="5884" width="16.28515625" style="13" customWidth="1"/>
    <col min="5885" max="5888" width="9.140625" style="13"/>
    <col min="5889" max="5889" width="33.140625" style="13" customWidth="1"/>
    <col min="5890" max="5890" width="60.28515625" style="13" customWidth="1"/>
    <col min="5891" max="5891" width="0" style="13" hidden="1" customWidth="1"/>
    <col min="5892" max="5892" width="23.28515625" style="13" customWidth="1"/>
    <col min="5893" max="5893" width="18.140625" style="13" customWidth="1"/>
    <col min="5894" max="5894" width="14.85546875" style="13" bestFit="1" customWidth="1"/>
    <col min="5895" max="5904" width="9.140625" style="13"/>
    <col min="5905" max="5905" width="13.7109375" style="13" bestFit="1" customWidth="1"/>
    <col min="5906" max="5906" width="16.28515625" style="13" customWidth="1"/>
    <col min="5907" max="5917" width="9.140625" style="13"/>
    <col min="5918" max="5918" width="13.7109375" style="13" bestFit="1" customWidth="1"/>
    <col min="5919" max="5919" width="16.28515625" style="13" customWidth="1"/>
    <col min="5920" max="5930" width="9.140625" style="13"/>
    <col min="5931" max="5931" width="13.7109375" style="13" bestFit="1" customWidth="1"/>
    <col min="5932" max="5932" width="16.28515625" style="13" customWidth="1"/>
    <col min="5933" max="5943" width="9.140625" style="13"/>
    <col min="5944" max="5944" width="13.7109375" style="13" bestFit="1" customWidth="1"/>
    <col min="5945" max="5945" width="16.28515625" style="13" customWidth="1"/>
    <col min="5946" max="5956" width="9.140625" style="13"/>
    <col min="5957" max="5957" width="13.7109375" style="13" bestFit="1" customWidth="1"/>
    <col min="5958" max="5958" width="16.28515625" style="13" customWidth="1"/>
    <col min="5959" max="5969" width="9.140625" style="13"/>
    <col min="5970" max="5970" width="13.7109375" style="13" bestFit="1" customWidth="1"/>
    <col min="5971" max="5971" width="16.28515625" style="13" customWidth="1"/>
    <col min="5972" max="5982" width="9.140625" style="13"/>
    <col min="5983" max="5983" width="13.7109375" style="13" bestFit="1" customWidth="1"/>
    <col min="5984" max="5984" width="16.28515625" style="13" customWidth="1"/>
    <col min="5985" max="5995" width="9.140625" style="13"/>
    <col min="5996" max="5996" width="13.7109375" style="13" bestFit="1" customWidth="1"/>
    <col min="5997" max="5997" width="16.28515625" style="13" customWidth="1"/>
    <col min="5998" max="6008" width="9.140625" style="13"/>
    <col min="6009" max="6009" width="13.7109375" style="13" bestFit="1" customWidth="1"/>
    <col min="6010" max="6010" width="16.28515625" style="13" customWidth="1"/>
    <col min="6011" max="6021" width="9.140625" style="13"/>
    <col min="6022" max="6022" width="13.7109375" style="13" bestFit="1" customWidth="1"/>
    <col min="6023" max="6023" width="16.28515625" style="13" customWidth="1"/>
    <col min="6024" max="6034" width="9.140625" style="13"/>
    <col min="6035" max="6035" width="13.7109375" style="13" bestFit="1" customWidth="1"/>
    <col min="6036" max="6036" width="16.28515625" style="13" customWidth="1"/>
    <col min="6037" max="6047" width="9.140625" style="13"/>
    <col min="6048" max="6048" width="13.7109375" style="13" bestFit="1" customWidth="1"/>
    <col min="6049" max="6049" width="16.28515625" style="13" customWidth="1"/>
    <col min="6050" max="6060" width="9.140625" style="13"/>
    <col min="6061" max="6061" width="13.7109375" style="13" bestFit="1" customWidth="1"/>
    <col min="6062" max="6062" width="16.28515625" style="13" customWidth="1"/>
    <col min="6063" max="6073" width="9.140625" style="13"/>
    <col min="6074" max="6074" width="13.7109375" style="13" bestFit="1" customWidth="1"/>
    <col min="6075" max="6075" width="16.28515625" style="13" customWidth="1"/>
    <col min="6076" max="6086" width="9.140625" style="13"/>
    <col min="6087" max="6087" width="13.7109375" style="13" bestFit="1" customWidth="1"/>
    <col min="6088" max="6088" width="16.28515625" style="13" customWidth="1"/>
    <col min="6089" max="6099" width="9.140625" style="13"/>
    <col min="6100" max="6100" width="13.7109375" style="13" bestFit="1" customWidth="1"/>
    <col min="6101" max="6101" width="16.28515625" style="13" customWidth="1"/>
    <col min="6102" max="6112" width="9.140625" style="13"/>
    <col min="6113" max="6113" width="13.7109375" style="13" bestFit="1" customWidth="1"/>
    <col min="6114" max="6114" width="16.28515625" style="13" customWidth="1"/>
    <col min="6115" max="6125" width="9.140625" style="13"/>
    <col min="6126" max="6126" width="13.7109375" style="13" bestFit="1" customWidth="1"/>
    <col min="6127" max="6127" width="16.28515625" style="13" customWidth="1"/>
    <col min="6128" max="6138" width="9.140625" style="13"/>
    <col min="6139" max="6139" width="13.7109375" style="13" bestFit="1" customWidth="1"/>
    <col min="6140" max="6140" width="16.28515625" style="13" customWidth="1"/>
    <col min="6141" max="6144" width="9.140625" style="13"/>
    <col min="6145" max="6145" width="33.140625" style="13" customWidth="1"/>
    <col min="6146" max="6146" width="60.28515625" style="13" customWidth="1"/>
    <col min="6147" max="6147" width="0" style="13" hidden="1" customWidth="1"/>
    <col min="6148" max="6148" width="23.28515625" style="13" customWidth="1"/>
    <col min="6149" max="6149" width="18.140625" style="13" customWidth="1"/>
    <col min="6150" max="6150" width="14.85546875" style="13" bestFit="1" customWidth="1"/>
    <col min="6151" max="6160" width="9.140625" style="13"/>
    <col min="6161" max="6161" width="13.7109375" style="13" bestFit="1" customWidth="1"/>
    <col min="6162" max="6162" width="16.28515625" style="13" customWidth="1"/>
    <col min="6163" max="6173" width="9.140625" style="13"/>
    <col min="6174" max="6174" width="13.7109375" style="13" bestFit="1" customWidth="1"/>
    <col min="6175" max="6175" width="16.28515625" style="13" customWidth="1"/>
    <col min="6176" max="6186" width="9.140625" style="13"/>
    <col min="6187" max="6187" width="13.7109375" style="13" bestFit="1" customWidth="1"/>
    <col min="6188" max="6188" width="16.28515625" style="13" customWidth="1"/>
    <col min="6189" max="6199" width="9.140625" style="13"/>
    <col min="6200" max="6200" width="13.7109375" style="13" bestFit="1" customWidth="1"/>
    <col min="6201" max="6201" width="16.28515625" style="13" customWidth="1"/>
    <col min="6202" max="6212" width="9.140625" style="13"/>
    <col min="6213" max="6213" width="13.7109375" style="13" bestFit="1" customWidth="1"/>
    <col min="6214" max="6214" width="16.28515625" style="13" customWidth="1"/>
    <col min="6215" max="6225" width="9.140625" style="13"/>
    <col min="6226" max="6226" width="13.7109375" style="13" bestFit="1" customWidth="1"/>
    <col min="6227" max="6227" width="16.28515625" style="13" customWidth="1"/>
    <col min="6228" max="6238" width="9.140625" style="13"/>
    <col min="6239" max="6239" width="13.7109375" style="13" bestFit="1" customWidth="1"/>
    <col min="6240" max="6240" width="16.28515625" style="13" customWidth="1"/>
    <col min="6241" max="6251" width="9.140625" style="13"/>
    <col min="6252" max="6252" width="13.7109375" style="13" bestFit="1" customWidth="1"/>
    <col min="6253" max="6253" width="16.28515625" style="13" customWidth="1"/>
    <col min="6254" max="6264" width="9.140625" style="13"/>
    <col min="6265" max="6265" width="13.7109375" style="13" bestFit="1" customWidth="1"/>
    <col min="6266" max="6266" width="16.28515625" style="13" customWidth="1"/>
    <col min="6267" max="6277" width="9.140625" style="13"/>
    <col min="6278" max="6278" width="13.7109375" style="13" bestFit="1" customWidth="1"/>
    <col min="6279" max="6279" width="16.28515625" style="13" customWidth="1"/>
    <col min="6280" max="6290" width="9.140625" style="13"/>
    <col min="6291" max="6291" width="13.7109375" style="13" bestFit="1" customWidth="1"/>
    <col min="6292" max="6292" width="16.28515625" style="13" customWidth="1"/>
    <col min="6293" max="6303" width="9.140625" style="13"/>
    <col min="6304" max="6304" width="13.7109375" style="13" bestFit="1" customWidth="1"/>
    <col min="6305" max="6305" width="16.28515625" style="13" customWidth="1"/>
    <col min="6306" max="6316" width="9.140625" style="13"/>
    <col min="6317" max="6317" width="13.7109375" style="13" bestFit="1" customWidth="1"/>
    <col min="6318" max="6318" width="16.28515625" style="13" customWidth="1"/>
    <col min="6319" max="6329" width="9.140625" style="13"/>
    <col min="6330" max="6330" width="13.7109375" style="13" bestFit="1" customWidth="1"/>
    <col min="6331" max="6331" width="16.28515625" style="13" customWidth="1"/>
    <col min="6332" max="6342" width="9.140625" style="13"/>
    <col min="6343" max="6343" width="13.7109375" style="13" bestFit="1" customWidth="1"/>
    <col min="6344" max="6344" width="16.28515625" style="13" customWidth="1"/>
    <col min="6345" max="6355" width="9.140625" style="13"/>
    <col min="6356" max="6356" width="13.7109375" style="13" bestFit="1" customWidth="1"/>
    <col min="6357" max="6357" width="16.28515625" style="13" customWidth="1"/>
    <col min="6358" max="6368" width="9.140625" style="13"/>
    <col min="6369" max="6369" width="13.7109375" style="13" bestFit="1" customWidth="1"/>
    <col min="6370" max="6370" width="16.28515625" style="13" customWidth="1"/>
    <col min="6371" max="6381" width="9.140625" style="13"/>
    <col min="6382" max="6382" width="13.7109375" style="13" bestFit="1" customWidth="1"/>
    <col min="6383" max="6383" width="16.28515625" style="13" customWidth="1"/>
    <col min="6384" max="6394" width="9.140625" style="13"/>
    <col min="6395" max="6395" width="13.7109375" style="13" bestFit="1" customWidth="1"/>
    <col min="6396" max="6396" width="16.28515625" style="13" customWidth="1"/>
    <col min="6397" max="6400" width="9.140625" style="13"/>
    <col min="6401" max="6401" width="33.140625" style="13" customWidth="1"/>
    <col min="6402" max="6402" width="60.28515625" style="13" customWidth="1"/>
    <col min="6403" max="6403" width="0" style="13" hidden="1" customWidth="1"/>
    <col min="6404" max="6404" width="23.28515625" style="13" customWidth="1"/>
    <col min="6405" max="6405" width="18.140625" style="13" customWidth="1"/>
    <col min="6406" max="6406" width="14.85546875" style="13" bestFit="1" customWidth="1"/>
    <col min="6407" max="6416" width="9.140625" style="13"/>
    <col min="6417" max="6417" width="13.7109375" style="13" bestFit="1" customWidth="1"/>
    <col min="6418" max="6418" width="16.28515625" style="13" customWidth="1"/>
    <col min="6419" max="6429" width="9.140625" style="13"/>
    <col min="6430" max="6430" width="13.7109375" style="13" bestFit="1" customWidth="1"/>
    <col min="6431" max="6431" width="16.28515625" style="13" customWidth="1"/>
    <col min="6432" max="6442" width="9.140625" style="13"/>
    <col min="6443" max="6443" width="13.7109375" style="13" bestFit="1" customWidth="1"/>
    <col min="6444" max="6444" width="16.28515625" style="13" customWidth="1"/>
    <col min="6445" max="6455" width="9.140625" style="13"/>
    <col min="6456" max="6456" width="13.7109375" style="13" bestFit="1" customWidth="1"/>
    <col min="6457" max="6457" width="16.28515625" style="13" customWidth="1"/>
    <col min="6458" max="6468" width="9.140625" style="13"/>
    <col min="6469" max="6469" width="13.7109375" style="13" bestFit="1" customWidth="1"/>
    <col min="6470" max="6470" width="16.28515625" style="13" customWidth="1"/>
    <col min="6471" max="6481" width="9.140625" style="13"/>
    <col min="6482" max="6482" width="13.7109375" style="13" bestFit="1" customWidth="1"/>
    <col min="6483" max="6483" width="16.28515625" style="13" customWidth="1"/>
    <col min="6484" max="6494" width="9.140625" style="13"/>
    <col min="6495" max="6495" width="13.7109375" style="13" bestFit="1" customWidth="1"/>
    <col min="6496" max="6496" width="16.28515625" style="13" customWidth="1"/>
    <col min="6497" max="6507" width="9.140625" style="13"/>
    <col min="6508" max="6508" width="13.7109375" style="13" bestFit="1" customWidth="1"/>
    <col min="6509" max="6509" width="16.28515625" style="13" customWidth="1"/>
    <col min="6510" max="6520" width="9.140625" style="13"/>
    <col min="6521" max="6521" width="13.7109375" style="13" bestFit="1" customWidth="1"/>
    <col min="6522" max="6522" width="16.28515625" style="13" customWidth="1"/>
    <col min="6523" max="6533" width="9.140625" style="13"/>
    <col min="6534" max="6534" width="13.7109375" style="13" bestFit="1" customWidth="1"/>
    <col min="6535" max="6535" width="16.28515625" style="13" customWidth="1"/>
    <col min="6536" max="6546" width="9.140625" style="13"/>
    <col min="6547" max="6547" width="13.7109375" style="13" bestFit="1" customWidth="1"/>
    <col min="6548" max="6548" width="16.28515625" style="13" customWidth="1"/>
    <col min="6549" max="6559" width="9.140625" style="13"/>
    <col min="6560" max="6560" width="13.7109375" style="13" bestFit="1" customWidth="1"/>
    <col min="6561" max="6561" width="16.28515625" style="13" customWidth="1"/>
    <col min="6562" max="6572" width="9.140625" style="13"/>
    <col min="6573" max="6573" width="13.7109375" style="13" bestFit="1" customWidth="1"/>
    <col min="6574" max="6574" width="16.28515625" style="13" customWidth="1"/>
    <col min="6575" max="6585" width="9.140625" style="13"/>
    <col min="6586" max="6586" width="13.7109375" style="13" bestFit="1" customWidth="1"/>
    <col min="6587" max="6587" width="16.28515625" style="13" customWidth="1"/>
    <col min="6588" max="6598" width="9.140625" style="13"/>
    <col min="6599" max="6599" width="13.7109375" style="13" bestFit="1" customWidth="1"/>
    <col min="6600" max="6600" width="16.28515625" style="13" customWidth="1"/>
    <col min="6601" max="6611" width="9.140625" style="13"/>
    <col min="6612" max="6612" width="13.7109375" style="13" bestFit="1" customWidth="1"/>
    <col min="6613" max="6613" width="16.28515625" style="13" customWidth="1"/>
    <col min="6614" max="6624" width="9.140625" style="13"/>
    <col min="6625" max="6625" width="13.7109375" style="13" bestFit="1" customWidth="1"/>
    <col min="6626" max="6626" width="16.28515625" style="13" customWidth="1"/>
    <col min="6627" max="6637" width="9.140625" style="13"/>
    <col min="6638" max="6638" width="13.7109375" style="13" bestFit="1" customWidth="1"/>
    <col min="6639" max="6639" width="16.28515625" style="13" customWidth="1"/>
    <col min="6640" max="6650" width="9.140625" style="13"/>
    <col min="6651" max="6651" width="13.7109375" style="13" bestFit="1" customWidth="1"/>
    <col min="6652" max="6652" width="16.28515625" style="13" customWidth="1"/>
    <col min="6653" max="6656" width="9.140625" style="13"/>
    <col min="6657" max="6657" width="33.140625" style="13" customWidth="1"/>
    <col min="6658" max="6658" width="60.28515625" style="13" customWidth="1"/>
    <col min="6659" max="6659" width="0" style="13" hidden="1" customWidth="1"/>
    <col min="6660" max="6660" width="23.28515625" style="13" customWidth="1"/>
    <col min="6661" max="6661" width="18.140625" style="13" customWidth="1"/>
    <col min="6662" max="6662" width="14.85546875" style="13" bestFit="1" customWidth="1"/>
    <col min="6663" max="6672" width="9.140625" style="13"/>
    <col min="6673" max="6673" width="13.7109375" style="13" bestFit="1" customWidth="1"/>
    <col min="6674" max="6674" width="16.28515625" style="13" customWidth="1"/>
    <col min="6675" max="6685" width="9.140625" style="13"/>
    <col min="6686" max="6686" width="13.7109375" style="13" bestFit="1" customWidth="1"/>
    <col min="6687" max="6687" width="16.28515625" style="13" customWidth="1"/>
    <col min="6688" max="6698" width="9.140625" style="13"/>
    <col min="6699" max="6699" width="13.7109375" style="13" bestFit="1" customWidth="1"/>
    <col min="6700" max="6700" width="16.28515625" style="13" customWidth="1"/>
    <col min="6701" max="6711" width="9.140625" style="13"/>
    <col min="6712" max="6712" width="13.7109375" style="13" bestFit="1" customWidth="1"/>
    <col min="6713" max="6713" width="16.28515625" style="13" customWidth="1"/>
    <col min="6714" max="6724" width="9.140625" style="13"/>
    <col min="6725" max="6725" width="13.7109375" style="13" bestFit="1" customWidth="1"/>
    <col min="6726" max="6726" width="16.28515625" style="13" customWidth="1"/>
    <col min="6727" max="6737" width="9.140625" style="13"/>
    <col min="6738" max="6738" width="13.7109375" style="13" bestFit="1" customWidth="1"/>
    <col min="6739" max="6739" width="16.28515625" style="13" customWidth="1"/>
    <col min="6740" max="6750" width="9.140625" style="13"/>
    <col min="6751" max="6751" width="13.7109375" style="13" bestFit="1" customWidth="1"/>
    <col min="6752" max="6752" width="16.28515625" style="13" customWidth="1"/>
    <col min="6753" max="6763" width="9.140625" style="13"/>
    <col min="6764" max="6764" width="13.7109375" style="13" bestFit="1" customWidth="1"/>
    <col min="6765" max="6765" width="16.28515625" style="13" customWidth="1"/>
    <col min="6766" max="6776" width="9.140625" style="13"/>
    <col min="6777" max="6777" width="13.7109375" style="13" bestFit="1" customWidth="1"/>
    <col min="6778" max="6778" width="16.28515625" style="13" customWidth="1"/>
    <col min="6779" max="6789" width="9.140625" style="13"/>
    <col min="6790" max="6790" width="13.7109375" style="13" bestFit="1" customWidth="1"/>
    <col min="6791" max="6791" width="16.28515625" style="13" customWidth="1"/>
    <col min="6792" max="6802" width="9.140625" style="13"/>
    <col min="6803" max="6803" width="13.7109375" style="13" bestFit="1" customWidth="1"/>
    <col min="6804" max="6804" width="16.28515625" style="13" customWidth="1"/>
    <col min="6805" max="6815" width="9.140625" style="13"/>
    <col min="6816" max="6816" width="13.7109375" style="13" bestFit="1" customWidth="1"/>
    <col min="6817" max="6817" width="16.28515625" style="13" customWidth="1"/>
    <col min="6818" max="6828" width="9.140625" style="13"/>
    <col min="6829" max="6829" width="13.7109375" style="13" bestFit="1" customWidth="1"/>
    <col min="6830" max="6830" width="16.28515625" style="13" customWidth="1"/>
    <col min="6831" max="6841" width="9.140625" style="13"/>
    <col min="6842" max="6842" width="13.7109375" style="13" bestFit="1" customWidth="1"/>
    <col min="6843" max="6843" width="16.28515625" style="13" customWidth="1"/>
    <col min="6844" max="6854" width="9.140625" style="13"/>
    <col min="6855" max="6855" width="13.7109375" style="13" bestFit="1" customWidth="1"/>
    <col min="6856" max="6856" width="16.28515625" style="13" customWidth="1"/>
    <col min="6857" max="6867" width="9.140625" style="13"/>
    <col min="6868" max="6868" width="13.7109375" style="13" bestFit="1" customWidth="1"/>
    <col min="6869" max="6869" width="16.28515625" style="13" customWidth="1"/>
    <col min="6870" max="6880" width="9.140625" style="13"/>
    <col min="6881" max="6881" width="13.7109375" style="13" bestFit="1" customWidth="1"/>
    <col min="6882" max="6882" width="16.28515625" style="13" customWidth="1"/>
    <col min="6883" max="6893" width="9.140625" style="13"/>
    <col min="6894" max="6894" width="13.7109375" style="13" bestFit="1" customWidth="1"/>
    <col min="6895" max="6895" width="16.28515625" style="13" customWidth="1"/>
    <col min="6896" max="6906" width="9.140625" style="13"/>
    <col min="6907" max="6907" width="13.7109375" style="13" bestFit="1" customWidth="1"/>
    <col min="6908" max="6908" width="16.28515625" style="13" customWidth="1"/>
    <col min="6909" max="6912" width="9.140625" style="13"/>
    <col min="6913" max="6913" width="33.140625" style="13" customWidth="1"/>
    <col min="6914" max="6914" width="60.28515625" style="13" customWidth="1"/>
    <col min="6915" max="6915" width="0" style="13" hidden="1" customWidth="1"/>
    <col min="6916" max="6916" width="23.28515625" style="13" customWidth="1"/>
    <col min="6917" max="6917" width="18.140625" style="13" customWidth="1"/>
    <col min="6918" max="6918" width="14.85546875" style="13" bestFit="1" customWidth="1"/>
    <col min="6919" max="6928" width="9.140625" style="13"/>
    <col min="6929" max="6929" width="13.7109375" style="13" bestFit="1" customWidth="1"/>
    <col min="6930" max="6930" width="16.28515625" style="13" customWidth="1"/>
    <col min="6931" max="6941" width="9.140625" style="13"/>
    <col min="6942" max="6942" width="13.7109375" style="13" bestFit="1" customWidth="1"/>
    <col min="6943" max="6943" width="16.28515625" style="13" customWidth="1"/>
    <col min="6944" max="6954" width="9.140625" style="13"/>
    <col min="6955" max="6955" width="13.7109375" style="13" bestFit="1" customWidth="1"/>
    <col min="6956" max="6956" width="16.28515625" style="13" customWidth="1"/>
    <col min="6957" max="6967" width="9.140625" style="13"/>
    <col min="6968" max="6968" width="13.7109375" style="13" bestFit="1" customWidth="1"/>
    <col min="6969" max="6969" width="16.28515625" style="13" customWidth="1"/>
    <col min="6970" max="6980" width="9.140625" style="13"/>
    <col min="6981" max="6981" width="13.7109375" style="13" bestFit="1" customWidth="1"/>
    <col min="6982" max="6982" width="16.28515625" style="13" customWidth="1"/>
    <col min="6983" max="6993" width="9.140625" style="13"/>
    <col min="6994" max="6994" width="13.7109375" style="13" bestFit="1" customWidth="1"/>
    <col min="6995" max="6995" width="16.28515625" style="13" customWidth="1"/>
    <col min="6996" max="7006" width="9.140625" style="13"/>
    <col min="7007" max="7007" width="13.7109375" style="13" bestFit="1" customWidth="1"/>
    <col min="7008" max="7008" width="16.28515625" style="13" customWidth="1"/>
    <col min="7009" max="7019" width="9.140625" style="13"/>
    <col min="7020" max="7020" width="13.7109375" style="13" bestFit="1" customWidth="1"/>
    <col min="7021" max="7021" width="16.28515625" style="13" customWidth="1"/>
    <col min="7022" max="7032" width="9.140625" style="13"/>
    <col min="7033" max="7033" width="13.7109375" style="13" bestFit="1" customWidth="1"/>
    <col min="7034" max="7034" width="16.28515625" style="13" customWidth="1"/>
    <col min="7035" max="7045" width="9.140625" style="13"/>
    <col min="7046" max="7046" width="13.7109375" style="13" bestFit="1" customWidth="1"/>
    <col min="7047" max="7047" width="16.28515625" style="13" customWidth="1"/>
    <col min="7048" max="7058" width="9.140625" style="13"/>
    <col min="7059" max="7059" width="13.7109375" style="13" bestFit="1" customWidth="1"/>
    <col min="7060" max="7060" width="16.28515625" style="13" customWidth="1"/>
    <col min="7061" max="7071" width="9.140625" style="13"/>
    <col min="7072" max="7072" width="13.7109375" style="13" bestFit="1" customWidth="1"/>
    <col min="7073" max="7073" width="16.28515625" style="13" customWidth="1"/>
    <col min="7074" max="7084" width="9.140625" style="13"/>
    <col min="7085" max="7085" width="13.7109375" style="13" bestFit="1" customWidth="1"/>
    <col min="7086" max="7086" width="16.28515625" style="13" customWidth="1"/>
    <col min="7087" max="7097" width="9.140625" style="13"/>
    <col min="7098" max="7098" width="13.7109375" style="13" bestFit="1" customWidth="1"/>
    <col min="7099" max="7099" width="16.28515625" style="13" customWidth="1"/>
    <col min="7100" max="7110" width="9.140625" style="13"/>
    <col min="7111" max="7111" width="13.7109375" style="13" bestFit="1" customWidth="1"/>
    <col min="7112" max="7112" width="16.28515625" style="13" customWidth="1"/>
    <col min="7113" max="7123" width="9.140625" style="13"/>
    <col min="7124" max="7124" width="13.7109375" style="13" bestFit="1" customWidth="1"/>
    <col min="7125" max="7125" width="16.28515625" style="13" customWidth="1"/>
    <col min="7126" max="7136" width="9.140625" style="13"/>
    <col min="7137" max="7137" width="13.7109375" style="13" bestFit="1" customWidth="1"/>
    <col min="7138" max="7138" width="16.28515625" style="13" customWidth="1"/>
    <col min="7139" max="7149" width="9.140625" style="13"/>
    <col min="7150" max="7150" width="13.7109375" style="13" bestFit="1" customWidth="1"/>
    <col min="7151" max="7151" width="16.28515625" style="13" customWidth="1"/>
    <col min="7152" max="7162" width="9.140625" style="13"/>
    <col min="7163" max="7163" width="13.7109375" style="13" bestFit="1" customWidth="1"/>
    <col min="7164" max="7164" width="16.28515625" style="13" customWidth="1"/>
    <col min="7165" max="7168" width="9.140625" style="13"/>
    <col min="7169" max="7169" width="33.140625" style="13" customWidth="1"/>
    <col min="7170" max="7170" width="60.28515625" style="13" customWidth="1"/>
    <col min="7171" max="7171" width="0" style="13" hidden="1" customWidth="1"/>
    <col min="7172" max="7172" width="23.28515625" style="13" customWidth="1"/>
    <col min="7173" max="7173" width="18.140625" style="13" customWidth="1"/>
    <col min="7174" max="7174" width="14.85546875" style="13" bestFit="1" customWidth="1"/>
    <col min="7175" max="7184" width="9.140625" style="13"/>
    <col min="7185" max="7185" width="13.7109375" style="13" bestFit="1" customWidth="1"/>
    <col min="7186" max="7186" width="16.28515625" style="13" customWidth="1"/>
    <col min="7187" max="7197" width="9.140625" style="13"/>
    <col min="7198" max="7198" width="13.7109375" style="13" bestFit="1" customWidth="1"/>
    <col min="7199" max="7199" width="16.28515625" style="13" customWidth="1"/>
    <col min="7200" max="7210" width="9.140625" style="13"/>
    <col min="7211" max="7211" width="13.7109375" style="13" bestFit="1" customWidth="1"/>
    <col min="7212" max="7212" width="16.28515625" style="13" customWidth="1"/>
    <col min="7213" max="7223" width="9.140625" style="13"/>
    <col min="7224" max="7224" width="13.7109375" style="13" bestFit="1" customWidth="1"/>
    <col min="7225" max="7225" width="16.28515625" style="13" customWidth="1"/>
    <col min="7226" max="7236" width="9.140625" style="13"/>
    <col min="7237" max="7237" width="13.7109375" style="13" bestFit="1" customWidth="1"/>
    <col min="7238" max="7238" width="16.28515625" style="13" customWidth="1"/>
    <col min="7239" max="7249" width="9.140625" style="13"/>
    <col min="7250" max="7250" width="13.7109375" style="13" bestFit="1" customWidth="1"/>
    <col min="7251" max="7251" width="16.28515625" style="13" customWidth="1"/>
    <col min="7252" max="7262" width="9.140625" style="13"/>
    <col min="7263" max="7263" width="13.7109375" style="13" bestFit="1" customWidth="1"/>
    <col min="7264" max="7264" width="16.28515625" style="13" customWidth="1"/>
    <col min="7265" max="7275" width="9.140625" style="13"/>
    <col min="7276" max="7276" width="13.7109375" style="13" bestFit="1" customWidth="1"/>
    <col min="7277" max="7277" width="16.28515625" style="13" customWidth="1"/>
    <col min="7278" max="7288" width="9.140625" style="13"/>
    <col min="7289" max="7289" width="13.7109375" style="13" bestFit="1" customWidth="1"/>
    <col min="7290" max="7290" width="16.28515625" style="13" customWidth="1"/>
    <col min="7291" max="7301" width="9.140625" style="13"/>
    <col min="7302" max="7302" width="13.7109375" style="13" bestFit="1" customWidth="1"/>
    <col min="7303" max="7303" width="16.28515625" style="13" customWidth="1"/>
    <col min="7304" max="7314" width="9.140625" style="13"/>
    <col min="7315" max="7315" width="13.7109375" style="13" bestFit="1" customWidth="1"/>
    <col min="7316" max="7316" width="16.28515625" style="13" customWidth="1"/>
    <col min="7317" max="7327" width="9.140625" style="13"/>
    <col min="7328" max="7328" width="13.7109375" style="13" bestFit="1" customWidth="1"/>
    <col min="7329" max="7329" width="16.28515625" style="13" customWidth="1"/>
    <col min="7330" max="7340" width="9.140625" style="13"/>
    <col min="7341" max="7341" width="13.7109375" style="13" bestFit="1" customWidth="1"/>
    <col min="7342" max="7342" width="16.28515625" style="13" customWidth="1"/>
    <col min="7343" max="7353" width="9.140625" style="13"/>
    <col min="7354" max="7354" width="13.7109375" style="13" bestFit="1" customWidth="1"/>
    <col min="7355" max="7355" width="16.28515625" style="13" customWidth="1"/>
    <col min="7356" max="7366" width="9.140625" style="13"/>
    <col min="7367" max="7367" width="13.7109375" style="13" bestFit="1" customWidth="1"/>
    <col min="7368" max="7368" width="16.28515625" style="13" customWidth="1"/>
    <col min="7369" max="7379" width="9.140625" style="13"/>
    <col min="7380" max="7380" width="13.7109375" style="13" bestFit="1" customWidth="1"/>
    <col min="7381" max="7381" width="16.28515625" style="13" customWidth="1"/>
    <col min="7382" max="7392" width="9.140625" style="13"/>
    <col min="7393" max="7393" width="13.7109375" style="13" bestFit="1" customWidth="1"/>
    <col min="7394" max="7394" width="16.28515625" style="13" customWidth="1"/>
    <col min="7395" max="7405" width="9.140625" style="13"/>
    <col min="7406" max="7406" width="13.7109375" style="13" bestFit="1" customWidth="1"/>
    <col min="7407" max="7407" width="16.28515625" style="13" customWidth="1"/>
    <col min="7408" max="7418" width="9.140625" style="13"/>
    <col min="7419" max="7419" width="13.7109375" style="13" bestFit="1" customWidth="1"/>
    <col min="7420" max="7420" width="16.28515625" style="13" customWidth="1"/>
    <col min="7421" max="7424" width="9.140625" style="13"/>
    <col min="7425" max="7425" width="33.140625" style="13" customWidth="1"/>
    <col min="7426" max="7426" width="60.28515625" style="13" customWidth="1"/>
    <col min="7427" max="7427" width="0" style="13" hidden="1" customWidth="1"/>
    <col min="7428" max="7428" width="23.28515625" style="13" customWidth="1"/>
    <col min="7429" max="7429" width="18.140625" style="13" customWidth="1"/>
    <col min="7430" max="7430" width="14.85546875" style="13" bestFit="1" customWidth="1"/>
    <col min="7431" max="7440" width="9.140625" style="13"/>
    <col min="7441" max="7441" width="13.7109375" style="13" bestFit="1" customWidth="1"/>
    <col min="7442" max="7442" width="16.28515625" style="13" customWidth="1"/>
    <col min="7443" max="7453" width="9.140625" style="13"/>
    <col min="7454" max="7454" width="13.7109375" style="13" bestFit="1" customWidth="1"/>
    <col min="7455" max="7455" width="16.28515625" style="13" customWidth="1"/>
    <col min="7456" max="7466" width="9.140625" style="13"/>
    <col min="7467" max="7467" width="13.7109375" style="13" bestFit="1" customWidth="1"/>
    <col min="7468" max="7468" width="16.28515625" style="13" customWidth="1"/>
    <col min="7469" max="7479" width="9.140625" style="13"/>
    <col min="7480" max="7480" width="13.7109375" style="13" bestFit="1" customWidth="1"/>
    <col min="7481" max="7481" width="16.28515625" style="13" customWidth="1"/>
    <col min="7482" max="7492" width="9.140625" style="13"/>
    <col min="7493" max="7493" width="13.7109375" style="13" bestFit="1" customWidth="1"/>
    <col min="7494" max="7494" width="16.28515625" style="13" customWidth="1"/>
    <col min="7495" max="7505" width="9.140625" style="13"/>
    <col min="7506" max="7506" width="13.7109375" style="13" bestFit="1" customWidth="1"/>
    <col min="7507" max="7507" width="16.28515625" style="13" customWidth="1"/>
    <col min="7508" max="7518" width="9.140625" style="13"/>
    <col min="7519" max="7519" width="13.7109375" style="13" bestFit="1" customWidth="1"/>
    <col min="7520" max="7520" width="16.28515625" style="13" customWidth="1"/>
    <col min="7521" max="7531" width="9.140625" style="13"/>
    <col min="7532" max="7532" width="13.7109375" style="13" bestFit="1" customWidth="1"/>
    <col min="7533" max="7533" width="16.28515625" style="13" customWidth="1"/>
    <col min="7534" max="7544" width="9.140625" style="13"/>
    <col min="7545" max="7545" width="13.7109375" style="13" bestFit="1" customWidth="1"/>
    <col min="7546" max="7546" width="16.28515625" style="13" customWidth="1"/>
    <col min="7547" max="7557" width="9.140625" style="13"/>
    <col min="7558" max="7558" width="13.7109375" style="13" bestFit="1" customWidth="1"/>
    <col min="7559" max="7559" width="16.28515625" style="13" customWidth="1"/>
    <col min="7560" max="7570" width="9.140625" style="13"/>
    <col min="7571" max="7571" width="13.7109375" style="13" bestFit="1" customWidth="1"/>
    <col min="7572" max="7572" width="16.28515625" style="13" customWidth="1"/>
    <col min="7573" max="7583" width="9.140625" style="13"/>
    <col min="7584" max="7584" width="13.7109375" style="13" bestFit="1" customWidth="1"/>
    <col min="7585" max="7585" width="16.28515625" style="13" customWidth="1"/>
    <col min="7586" max="7596" width="9.140625" style="13"/>
    <col min="7597" max="7597" width="13.7109375" style="13" bestFit="1" customWidth="1"/>
    <col min="7598" max="7598" width="16.28515625" style="13" customWidth="1"/>
    <col min="7599" max="7609" width="9.140625" style="13"/>
    <col min="7610" max="7610" width="13.7109375" style="13" bestFit="1" customWidth="1"/>
    <col min="7611" max="7611" width="16.28515625" style="13" customWidth="1"/>
    <col min="7612" max="7622" width="9.140625" style="13"/>
    <col min="7623" max="7623" width="13.7109375" style="13" bestFit="1" customWidth="1"/>
    <col min="7624" max="7624" width="16.28515625" style="13" customWidth="1"/>
    <col min="7625" max="7635" width="9.140625" style="13"/>
    <col min="7636" max="7636" width="13.7109375" style="13" bestFit="1" customWidth="1"/>
    <col min="7637" max="7637" width="16.28515625" style="13" customWidth="1"/>
    <col min="7638" max="7648" width="9.140625" style="13"/>
    <col min="7649" max="7649" width="13.7109375" style="13" bestFit="1" customWidth="1"/>
    <col min="7650" max="7650" width="16.28515625" style="13" customWidth="1"/>
    <col min="7651" max="7661" width="9.140625" style="13"/>
    <col min="7662" max="7662" width="13.7109375" style="13" bestFit="1" customWidth="1"/>
    <col min="7663" max="7663" width="16.28515625" style="13" customWidth="1"/>
    <col min="7664" max="7674" width="9.140625" style="13"/>
    <col min="7675" max="7675" width="13.7109375" style="13" bestFit="1" customWidth="1"/>
    <col min="7676" max="7676" width="16.28515625" style="13" customWidth="1"/>
    <col min="7677" max="7680" width="9.140625" style="13"/>
    <col min="7681" max="7681" width="33.140625" style="13" customWidth="1"/>
    <col min="7682" max="7682" width="60.28515625" style="13" customWidth="1"/>
    <col min="7683" max="7683" width="0" style="13" hidden="1" customWidth="1"/>
    <col min="7684" max="7684" width="23.28515625" style="13" customWidth="1"/>
    <col min="7685" max="7685" width="18.140625" style="13" customWidth="1"/>
    <col min="7686" max="7686" width="14.85546875" style="13" bestFit="1" customWidth="1"/>
    <col min="7687" max="7696" width="9.140625" style="13"/>
    <col min="7697" max="7697" width="13.7109375" style="13" bestFit="1" customWidth="1"/>
    <col min="7698" max="7698" width="16.28515625" style="13" customWidth="1"/>
    <col min="7699" max="7709" width="9.140625" style="13"/>
    <col min="7710" max="7710" width="13.7109375" style="13" bestFit="1" customWidth="1"/>
    <col min="7711" max="7711" width="16.28515625" style="13" customWidth="1"/>
    <col min="7712" max="7722" width="9.140625" style="13"/>
    <col min="7723" max="7723" width="13.7109375" style="13" bestFit="1" customWidth="1"/>
    <col min="7724" max="7724" width="16.28515625" style="13" customWidth="1"/>
    <col min="7725" max="7735" width="9.140625" style="13"/>
    <col min="7736" max="7736" width="13.7109375" style="13" bestFit="1" customWidth="1"/>
    <col min="7737" max="7737" width="16.28515625" style="13" customWidth="1"/>
    <col min="7738" max="7748" width="9.140625" style="13"/>
    <col min="7749" max="7749" width="13.7109375" style="13" bestFit="1" customWidth="1"/>
    <col min="7750" max="7750" width="16.28515625" style="13" customWidth="1"/>
    <col min="7751" max="7761" width="9.140625" style="13"/>
    <col min="7762" max="7762" width="13.7109375" style="13" bestFit="1" customWidth="1"/>
    <col min="7763" max="7763" width="16.28515625" style="13" customWidth="1"/>
    <col min="7764" max="7774" width="9.140625" style="13"/>
    <col min="7775" max="7775" width="13.7109375" style="13" bestFit="1" customWidth="1"/>
    <col min="7776" max="7776" width="16.28515625" style="13" customWidth="1"/>
    <col min="7777" max="7787" width="9.140625" style="13"/>
    <col min="7788" max="7788" width="13.7109375" style="13" bestFit="1" customWidth="1"/>
    <col min="7789" max="7789" width="16.28515625" style="13" customWidth="1"/>
    <col min="7790" max="7800" width="9.140625" style="13"/>
    <col min="7801" max="7801" width="13.7109375" style="13" bestFit="1" customWidth="1"/>
    <col min="7802" max="7802" width="16.28515625" style="13" customWidth="1"/>
    <col min="7803" max="7813" width="9.140625" style="13"/>
    <col min="7814" max="7814" width="13.7109375" style="13" bestFit="1" customWidth="1"/>
    <col min="7815" max="7815" width="16.28515625" style="13" customWidth="1"/>
    <col min="7816" max="7826" width="9.140625" style="13"/>
    <col min="7827" max="7827" width="13.7109375" style="13" bestFit="1" customWidth="1"/>
    <col min="7828" max="7828" width="16.28515625" style="13" customWidth="1"/>
    <col min="7829" max="7839" width="9.140625" style="13"/>
    <col min="7840" max="7840" width="13.7109375" style="13" bestFit="1" customWidth="1"/>
    <col min="7841" max="7841" width="16.28515625" style="13" customWidth="1"/>
    <col min="7842" max="7852" width="9.140625" style="13"/>
    <col min="7853" max="7853" width="13.7109375" style="13" bestFit="1" customWidth="1"/>
    <col min="7854" max="7854" width="16.28515625" style="13" customWidth="1"/>
    <col min="7855" max="7865" width="9.140625" style="13"/>
    <col min="7866" max="7866" width="13.7109375" style="13" bestFit="1" customWidth="1"/>
    <col min="7867" max="7867" width="16.28515625" style="13" customWidth="1"/>
    <col min="7868" max="7878" width="9.140625" style="13"/>
    <col min="7879" max="7879" width="13.7109375" style="13" bestFit="1" customWidth="1"/>
    <col min="7880" max="7880" width="16.28515625" style="13" customWidth="1"/>
    <col min="7881" max="7891" width="9.140625" style="13"/>
    <col min="7892" max="7892" width="13.7109375" style="13" bestFit="1" customWidth="1"/>
    <col min="7893" max="7893" width="16.28515625" style="13" customWidth="1"/>
    <col min="7894" max="7904" width="9.140625" style="13"/>
    <col min="7905" max="7905" width="13.7109375" style="13" bestFit="1" customWidth="1"/>
    <col min="7906" max="7906" width="16.28515625" style="13" customWidth="1"/>
    <col min="7907" max="7917" width="9.140625" style="13"/>
    <col min="7918" max="7918" width="13.7109375" style="13" bestFit="1" customWidth="1"/>
    <col min="7919" max="7919" width="16.28515625" style="13" customWidth="1"/>
    <col min="7920" max="7930" width="9.140625" style="13"/>
    <col min="7931" max="7931" width="13.7109375" style="13" bestFit="1" customWidth="1"/>
    <col min="7932" max="7932" width="16.28515625" style="13" customWidth="1"/>
    <col min="7933" max="7936" width="9.140625" style="13"/>
    <col min="7937" max="7937" width="33.140625" style="13" customWidth="1"/>
    <col min="7938" max="7938" width="60.28515625" style="13" customWidth="1"/>
    <col min="7939" max="7939" width="0" style="13" hidden="1" customWidth="1"/>
    <col min="7940" max="7940" width="23.28515625" style="13" customWidth="1"/>
    <col min="7941" max="7941" width="18.140625" style="13" customWidth="1"/>
    <col min="7942" max="7942" width="14.85546875" style="13" bestFit="1" customWidth="1"/>
    <col min="7943" max="7952" width="9.140625" style="13"/>
    <col min="7953" max="7953" width="13.7109375" style="13" bestFit="1" customWidth="1"/>
    <col min="7954" max="7954" width="16.28515625" style="13" customWidth="1"/>
    <col min="7955" max="7965" width="9.140625" style="13"/>
    <col min="7966" max="7966" width="13.7109375" style="13" bestFit="1" customWidth="1"/>
    <col min="7967" max="7967" width="16.28515625" style="13" customWidth="1"/>
    <col min="7968" max="7978" width="9.140625" style="13"/>
    <col min="7979" max="7979" width="13.7109375" style="13" bestFit="1" customWidth="1"/>
    <col min="7980" max="7980" width="16.28515625" style="13" customWidth="1"/>
    <col min="7981" max="7991" width="9.140625" style="13"/>
    <col min="7992" max="7992" width="13.7109375" style="13" bestFit="1" customWidth="1"/>
    <col min="7993" max="7993" width="16.28515625" style="13" customWidth="1"/>
    <col min="7994" max="8004" width="9.140625" style="13"/>
    <col min="8005" max="8005" width="13.7109375" style="13" bestFit="1" customWidth="1"/>
    <col min="8006" max="8006" width="16.28515625" style="13" customWidth="1"/>
    <col min="8007" max="8017" width="9.140625" style="13"/>
    <col min="8018" max="8018" width="13.7109375" style="13" bestFit="1" customWidth="1"/>
    <col min="8019" max="8019" width="16.28515625" style="13" customWidth="1"/>
    <col min="8020" max="8030" width="9.140625" style="13"/>
    <col min="8031" max="8031" width="13.7109375" style="13" bestFit="1" customWidth="1"/>
    <col min="8032" max="8032" width="16.28515625" style="13" customWidth="1"/>
    <col min="8033" max="8043" width="9.140625" style="13"/>
    <col min="8044" max="8044" width="13.7109375" style="13" bestFit="1" customWidth="1"/>
    <col min="8045" max="8045" width="16.28515625" style="13" customWidth="1"/>
    <col min="8046" max="8056" width="9.140625" style="13"/>
    <col min="8057" max="8057" width="13.7109375" style="13" bestFit="1" customWidth="1"/>
    <col min="8058" max="8058" width="16.28515625" style="13" customWidth="1"/>
    <col min="8059" max="8069" width="9.140625" style="13"/>
    <col min="8070" max="8070" width="13.7109375" style="13" bestFit="1" customWidth="1"/>
    <col min="8071" max="8071" width="16.28515625" style="13" customWidth="1"/>
    <col min="8072" max="8082" width="9.140625" style="13"/>
    <col min="8083" max="8083" width="13.7109375" style="13" bestFit="1" customWidth="1"/>
    <col min="8084" max="8084" width="16.28515625" style="13" customWidth="1"/>
    <col min="8085" max="8095" width="9.140625" style="13"/>
    <col min="8096" max="8096" width="13.7109375" style="13" bestFit="1" customWidth="1"/>
    <col min="8097" max="8097" width="16.28515625" style="13" customWidth="1"/>
    <col min="8098" max="8108" width="9.140625" style="13"/>
    <col min="8109" max="8109" width="13.7109375" style="13" bestFit="1" customWidth="1"/>
    <col min="8110" max="8110" width="16.28515625" style="13" customWidth="1"/>
    <col min="8111" max="8121" width="9.140625" style="13"/>
    <col min="8122" max="8122" width="13.7109375" style="13" bestFit="1" customWidth="1"/>
    <col min="8123" max="8123" width="16.28515625" style="13" customWidth="1"/>
    <col min="8124" max="8134" width="9.140625" style="13"/>
    <col min="8135" max="8135" width="13.7109375" style="13" bestFit="1" customWidth="1"/>
    <col min="8136" max="8136" width="16.28515625" style="13" customWidth="1"/>
    <col min="8137" max="8147" width="9.140625" style="13"/>
    <col min="8148" max="8148" width="13.7109375" style="13" bestFit="1" customWidth="1"/>
    <col min="8149" max="8149" width="16.28515625" style="13" customWidth="1"/>
    <col min="8150" max="8160" width="9.140625" style="13"/>
    <col min="8161" max="8161" width="13.7109375" style="13" bestFit="1" customWidth="1"/>
    <col min="8162" max="8162" width="16.28515625" style="13" customWidth="1"/>
    <col min="8163" max="8173" width="9.140625" style="13"/>
    <col min="8174" max="8174" width="13.7109375" style="13" bestFit="1" customWidth="1"/>
    <col min="8175" max="8175" width="16.28515625" style="13" customWidth="1"/>
    <col min="8176" max="8186" width="9.140625" style="13"/>
    <col min="8187" max="8187" width="13.7109375" style="13" bestFit="1" customWidth="1"/>
    <col min="8188" max="8188" width="16.28515625" style="13" customWidth="1"/>
    <col min="8189" max="8192" width="9.140625" style="13"/>
    <col min="8193" max="8193" width="33.140625" style="13" customWidth="1"/>
    <col min="8194" max="8194" width="60.28515625" style="13" customWidth="1"/>
    <col min="8195" max="8195" width="0" style="13" hidden="1" customWidth="1"/>
    <col min="8196" max="8196" width="23.28515625" style="13" customWidth="1"/>
    <col min="8197" max="8197" width="18.140625" style="13" customWidth="1"/>
    <col min="8198" max="8198" width="14.85546875" style="13" bestFit="1" customWidth="1"/>
    <col min="8199" max="8208" width="9.140625" style="13"/>
    <col min="8209" max="8209" width="13.7109375" style="13" bestFit="1" customWidth="1"/>
    <col min="8210" max="8210" width="16.28515625" style="13" customWidth="1"/>
    <col min="8211" max="8221" width="9.140625" style="13"/>
    <col min="8222" max="8222" width="13.7109375" style="13" bestFit="1" customWidth="1"/>
    <col min="8223" max="8223" width="16.28515625" style="13" customWidth="1"/>
    <col min="8224" max="8234" width="9.140625" style="13"/>
    <col min="8235" max="8235" width="13.7109375" style="13" bestFit="1" customWidth="1"/>
    <col min="8236" max="8236" width="16.28515625" style="13" customWidth="1"/>
    <col min="8237" max="8247" width="9.140625" style="13"/>
    <col min="8248" max="8248" width="13.7109375" style="13" bestFit="1" customWidth="1"/>
    <col min="8249" max="8249" width="16.28515625" style="13" customWidth="1"/>
    <col min="8250" max="8260" width="9.140625" style="13"/>
    <col min="8261" max="8261" width="13.7109375" style="13" bestFit="1" customWidth="1"/>
    <col min="8262" max="8262" width="16.28515625" style="13" customWidth="1"/>
    <col min="8263" max="8273" width="9.140625" style="13"/>
    <col min="8274" max="8274" width="13.7109375" style="13" bestFit="1" customWidth="1"/>
    <col min="8275" max="8275" width="16.28515625" style="13" customWidth="1"/>
    <col min="8276" max="8286" width="9.140625" style="13"/>
    <col min="8287" max="8287" width="13.7109375" style="13" bestFit="1" customWidth="1"/>
    <col min="8288" max="8288" width="16.28515625" style="13" customWidth="1"/>
    <col min="8289" max="8299" width="9.140625" style="13"/>
    <col min="8300" max="8300" width="13.7109375" style="13" bestFit="1" customWidth="1"/>
    <col min="8301" max="8301" width="16.28515625" style="13" customWidth="1"/>
    <col min="8302" max="8312" width="9.140625" style="13"/>
    <col min="8313" max="8313" width="13.7109375" style="13" bestFit="1" customWidth="1"/>
    <col min="8314" max="8314" width="16.28515625" style="13" customWidth="1"/>
    <col min="8315" max="8325" width="9.140625" style="13"/>
    <col min="8326" max="8326" width="13.7109375" style="13" bestFit="1" customWidth="1"/>
    <col min="8327" max="8327" width="16.28515625" style="13" customWidth="1"/>
    <col min="8328" max="8338" width="9.140625" style="13"/>
    <col min="8339" max="8339" width="13.7109375" style="13" bestFit="1" customWidth="1"/>
    <col min="8340" max="8340" width="16.28515625" style="13" customWidth="1"/>
    <col min="8341" max="8351" width="9.140625" style="13"/>
    <col min="8352" max="8352" width="13.7109375" style="13" bestFit="1" customWidth="1"/>
    <col min="8353" max="8353" width="16.28515625" style="13" customWidth="1"/>
    <col min="8354" max="8364" width="9.140625" style="13"/>
    <col min="8365" max="8365" width="13.7109375" style="13" bestFit="1" customWidth="1"/>
    <col min="8366" max="8366" width="16.28515625" style="13" customWidth="1"/>
    <col min="8367" max="8377" width="9.140625" style="13"/>
    <col min="8378" max="8378" width="13.7109375" style="13" bestFit="1" customWidth="1"/>
    <col min="8379" max="8379" width="16.28515625" style="13" customWidth="1"/>
    <col min="8380" max="8390" width="9.140625" style="13"/>
    <col min="8391" max="8391" width="13.7109375" style="13" bestFit="1" customWidth="1"/>
    <col min="8392" max="8392" width="16.28515625" style="13" customWidth="1"/>
    <col min="8393" max="8403" width="9.140625" style="13"/>
    <col min="8404" max="8404" width="13.7109375" style="13" bestFit="1" customWidth="1"/>
    <col min="8405" max="8405" width="16.28515625" style="13" customWidth="1"/>
    <col min="8406" max="8416" width="9.140625" style="13"/>
    <col min="8417" max="8417" width="13.7109375" style="13" bestFit="1" customWidth="1"/>
    <col min="8418" max="8418" width="16.28515625" style="13" customWidth="1"/>
    <col min="8419" max="8429" width="9.140625" style="13"/>
    <col min="8430" max="8430" width="13.7109375" style="13" bestFit="1" customWidth="1"/>
    <col min="8431" max="8431" width="16.28515625" style="13" customWidth="1"/>
    <col min="8432" max="8442" width="9.140625" style="13"/>
    <col min="8443" max="8443" width="13.7109375" style="13" bestFit="1" customWidth="1"/>
    <col min="8444" max="8444" width="16.28515625" style="13" customWidth="1"/>
    <col min="8445" max="8448" width="9.140625" style="13"/>
    <col min="8449" max="8449" width="33.140625" style="13" customWidth="1"/>
    <col min="8450" max="8450" width="60.28515625" style="13" customWidth="1"/>
    <col min="8451" max="8451" width="0" style="13" hidden="1" customWidth="1"/>
    <col min="8452" max="8452" width="23.28515625" style="13" customWidth="1"/>
    <col min="8453" max="8453" width="18.140625" style="13" customWidth="1"/>
    <col min="8454" max="8454" width="14.85546875" style="13" bestFit="1" customWidth="1"/>
    <col min="8455" max="8464" width="9.140625" style="13"/>
    <col min="8465" max="8465" width="13.7109375" style="13" bestFit="1" customWidth="1"/>
    <col min="8466" max="8466" width="16.28515625" style="13" customWidth="1"/>
    <col min="8467" max="8477" width="9.140625" style="13"/>
    <col min="8478" max="8478" width="13.7109375" style="13" bestFit="1" customWidth="1"/>
    <col min="8479" max="8479" width="16.28515625" style="13" customWidth="1"/>
    <col min="8480" max="8490" width="9.140625" style="13"/>
    <col min="8491" max="8491" width="13.7109375" style="13" bestFit="1" customWidth="1"/>
    <col min="8492" max="8492" width="16.28515625" style="13" customWidth="1"/>
    <col min="8493" max="8503" width="9.140625" style="13"/>
    <col min="8504" max="8504" width="13.7109375" style="13" bestFit="1" customWidth="1"/>
    <col min="8505" max="8505" width="16.28515625" style="13" customWidth="1"/>
    <col min="8506" max="8516" width="9.140625" style="13"/>
    <col min="8517" max="8517" width="13.7109375" style="13" bestFit="1" customWidth="1"/>
    <col min="8518" max="8518" width="16.28515625" style="13" customWidth="1"/>
    <col min="8519" max="8529" width="9.140625" style="13"/>
    <col min="8530" max="8530" width="13.7109375" style="13" bestFit="1" customWidth="1"/>
    <col min="8531" max="8531" width="16.28515625" style="13" customWidth="1"/>
    <col min="8532" max="8542" width="9.140625" style="13"/>
    <col min="8543" max="8543" width="13.7109375" style="13" bestFit="1" customWidth="1"/>
    <col min="8544" max="8544" width="16.28515625" style="13" customWidth="1"/>
    <col min="8545" max="8555" width="9.140625" style="13"/>
    <col min="8556" max="8556" width="13.7109375" style="13" bestFit="1" customWidth="1"/>
    <col min="8557" max="8557" width="16.28515625" style="13" customWidth="1"/>
    <col min="8558" max="8568" width="9.140625" style="13"/>
    <col min="8569" max="8569" width="13.7109375" style="13" bestFit="1" customWidth="1"/>
    <col min="8570" max="8570" width="16.28515625" style="13" customWidth="1"/>
    <col min="8571" max="8581" width="9.140625" style="13"/>
    <col min="8582" max="8582" width="13.7109375" style="13" bestFit="1" customWidth="1"/>
    <col min="8583" max="8583" width="16.28515625" style="13" customWidth="1"/>
    <col min="8584" max="8594" width="9.140625" style="13"/>
    <col min="8595" max="8595" width="13.7109375" style="13" bestFit="1" customWidth="1"/>
    <col min="8596" max="8596" width="16.28515625" style="13" customWidth="1"/>
    <col min="8597" max="8607" width="9.140625" style="13"/>
    <col min="8608" max="8608" width="13.7109375" style="13" bestFit="1" customWidth="1"/>
    <col min="8609" max="8609" width="16.28515625" style="13" customWidth="1"/>
    <col min="8610" max="8620" width="9.140625" style="13"/>
    <col min="8621" max="8621" width="13.7109375" style="13" bestFit="1" customWidth="1"/>
    <col min="8622" max="8622" width="16.28515625" style="13" customWidth="1"/>
    <col min="8623" max="8633" width="9.140625" style="13"/>
    <col min="8634" max="8634" width="13.7109375" style="13" bestFit="1" customWidth="1"/>
    <col min="8635" max="8635" width="16.28515625" style="13" customWidth="1"/>
    <col min="8636" max="8646" width="9.140625" style="13"/>
    <col min="8647" max="8647" width="13.7109375" style="13" bestFit="1" customWidth="1"/>
    <col min="8648" max="8648" width="16.28515625" style="13" customWidth="1"/>
    <col min="8649" max="8659" width="9.140625" style="13"/>
    <col min="8660" max="8660" width="13.7109375" style="13" bestFit="1" customWidth="1"/>
    <col min="8661" max="8661" width="16.28515625" style="13" customWidth="1"/>
    <col min="8662" max="8672" width="9.140625" style="13"/>
    <col min="8673" max="8673" width="13.7109375" style="13" bestFit="1" customWidth="1"/>
    <col min="8674" max="8674" width="16.28515625" style="13" customWidth="1"/>
    <col min="8675" max="8685" width="9.140625" style="13"/>
    <col min="8686" max="8686" width="13.7109375" style="13" bestFit="1" customWidth="1"/>
    <col min="8687" max="8687" width="16.28515625" style="13" customWidth="1"/>
    <col min="8688" max="8698" width="9.140625" style="13"/>
    <col min="8699" max="8699" width="13.7109375" style="13" bestFit="1" customWidth="1"/>
    <col min="8700" max="8700" width="16.28515625" style="13" customWidth="1"/>
    <col min="8701" max="8704" width="9.140625" style="13"/>
    <col min="8705" max="8705" width="33.140625" style="13" customWidth="1"/>
    <col min="8706" max="8706" width="60.28515625" style="13" customWidth="1"/>
    <col min="8707" max="8707" width="0" style="13" hidden="1" customWidth="1"/>
    <col min="8708" max="8708" width="23.28515625" style="13" customWidth="1"/>
    <col min="8709" max="8709" width="18.140625" style="13" customWidth="1"/>
    <col min="8710" max="8710" width="14.85546875" style="13" bestFit="1" customWidth="1"/>
    <col min="8711" max="8720" width="9.140625" style="13"/>
    <col min="8721" max="8721" width="13.7109375" style="13" bestFit="1" customWidth="1"/>
    <col min="8722" max="8722" width="16.28515625" style="13" customWidth="1"/>
    <col min="8723" max="8733" width="9.140625" style="13"/>
    <col min="8734" max="8734" width="13.7109375" style="13" bestFit="1" customWidth="1"/>
    <col min="8735" max="8735" width="16.28515625" style="13" customWidth="1"/>
    <col min="8736" max="8746" width="9.140625" style="13"/>
    <col min="8747" max="8747" width="13.7109375" style="13" bestFit="1" customWidth="1"/>
    <col min="8748" max="8748" width="16.28515625" style="13" customWidth="1"/>
    <col min="8749" max="8759" width="9.140625" style="13"/>
    <col min="8760" max="8760" width="13.7109375" style="13" bestFit="1" customWidth="1"/>
    <col min="8761" max="8761" width="16.28515625" style="13" customWidth="1"/>
    <col min="8762" max="8772" width="9.140625" style="13"/>
    <col min="8773" max="8773" width="13.7109375" style="13" bestFit="1" customWidth="1"/>
    <col min="8774" max="8774" width="16.28515625" style="13" customWidth="1"/>
    <col min="8775" max="8785" width="9.140625" style="13"/>
    <col min="8786" max="8786" width="13.7109375" style="13" bestFit="1" customWidth="1"/>
    <col min="8787" max="8787" width="16.28515625" style="13" customWidth="1"/>
    <col min="8788" max="8798" width="9.140625" style="13"/>
    <col min="8799" max="8799" width="13.7109375" style="13" bestFit="1" customWidth="1"/>
    <col min="8800" max="8800" width="16.28515625" style="13" customWidth="1"/>
    <col min="8801" max="8811" width="9.140625" style="13"/>
    <col min="8812" max="8812" width="13.7109375" style="13" bestFit="1" customWidth="1"/>
    <col min="8813" max="8813" width="16.28515625" style="13" customWidth="1"/>
    <col min="8814" max="8824" width="9.140625" style="13"/>
    <col min="8825" max="8825" width="13.7109375" style="13" bestFit="1" customWidth="1"/>
    <col min="8826" max="8826" width="16.28515625" style="13" customWidth="1"/>
    <col min="8827" max="8837" width="9.140625" style="13"/>
    <col min="8838" max="8838" width="13.7109375" style="13" bestFit="1" customWidth="1"/>
    <col min="8839" max="8839" width="16.28515625" style="13" customWidth="1"/>
    <col min="8840" max="8850" width="9.140625" style="13"/>
    <col min="8851" max="8851" width="13.7109375" style="13" bestFit="1" customWidth="1"/>
    <col min="8852" max="8852" width="16.28515625" style="13" customWidth="1"/>
    <col min="8853" max="8863" width="9.140625" style="13"/>
    <col min="8864" max="8864" width="13.7109375" style="13" bestFit="1" customWidth="1"/>
    <col min="8865" max="8865" width="16.28515625" style="13" customWidth="1"/>
    <col min="8866" max="8876" width="9.140625" style="13"/>
    <col min="8877" max="8877" width="13.7109375" style="13" bestFit="1" customWidth="1"/>
    <col min="8878" max="8878" width="16.28515625" style="13" customWidth="1"/>
    <col min="8879" max="8889" width="9.140625" style="13"/>
    <col min="8890" max="8890" width="13.7109375" style="13" bestFit="1" customWidth="1"/>
    <col min="8891" max="8891" width="16.28515625" style="13" customWidth="1"/>
    <col min="8892" max="8902" width="9.140625" style="13"/>
    <col min="8903" max="8903" width="13.7109375" style="13" bestFit="1" customWidth="1"/>
    <col min="8904" max="8904" width="16.28515625" style="13" customWidth="1"/>
    <col min="8905" max="8915" width="9.140625" style="13"/>
    <col min="8916" max="8916" width="13.7109375" style="13" bestFit="1" customWidth="1"/>
    <col min="8917" max="8917" width="16.28515625" style="13" customWidth="1"/>
    <col min="8918" max="8928" width="9.140625" style="13"/>
    <col min="8929" max="8929" width="13.7109375" style="13" bestFit="1" customWidth="1"/>
    <col min="8930" max="8930" width="16.28515625" style="13" customWidth="1"/>
    <col min="8931" max="8941" width="9.140625" style="13"/>
    <col min="8942" max="8942" width="13.7109375" style="13" bestFit="1" customWidth="1"/>
    <col min="8943" max="8943" width="16.28515625" style="13" customWidth="1"/>
    <col min="8944" max="8954" width="9.140625" style="13"/>
    <col min="8955" max="8955" width="13.7109375" style="13" bestFit="1" customWidth="1"/>
    <col min="8956" max="8956" width="16.28515625" style="13" customWidth="1"/>
    <col min="8957" max="8960" width="9.140625" style="13"/>
    <col min="8961" max="8961" width="33.140625" style="13" customWidth="1"/>
    <col min="8962" max="8962" width="60.28515625" style="13" customWidth="1"/>
    <col min="8963" max="8963" width="0" style="13" hidden="1" customWidth="1"/>
    <col min="8964" max="8964" width="23.28515625" style="13" customWidth="1"/>
    <col min="8965" max="8965" width="18.140625" style="13" customWidth="1"/>
    <col min="8966" max="8966" width="14.85546875" style="13" bestFit="1" customWidth="1"/>
    <col min="8967" max="8976" width="9.140625" style="13"/>
    <col min="8977" max="8977" width="13.7109375" style="13" bestFit="1" customWidth="1"/>
    <col min="8978" max="8978" width="16.28515625" style="13" customWidth="1"/>
    <col min="8979" max="8989" width="9.140625" style="13"/>
    <col min="8990" max="8990" width="13.7109375" style="13" bestFit="1" customWidth="1"/>
    <col min="8991" max="8991" width="16.28515625" style="13" customWidth="1"/>
    <col min="8992" max="9002" width="9.140625" style="13"/>
    <col min="9003" max="9003" width="13.7109375" style="13" bestFit="1" customWidth="1"/>
    <col min="9004" max="9004" width="16.28515625" style="13" customWidth="1"/>
    <col min="9005" max="9015" width="9.140625" style="13"/>
    <col min="9016" max="9016" width="13.7109375" style="13" bestFit="1" customWidth="1"/>
    <col min="9017" max="9017" width="16.28515625" style="13" customWidth="1"/>
    <col min="9018" max="9028" width="9.140625" style="13"/>
    <col min="9029" max="9029" width="13.7109375" style="13" bestFit="1" customWidth="1"/>
    <col min="9030" max="9030" width="16.28515625" style="13" customWidth="1"/>
    <col min="9031" max="9041" width="9.140625" style="13"/>
    <col min="9042" max="9042" width="13.7109375" style="13" bestFit="1" customWidth="1"/>
    <col min="9043" max="9043" width="16.28515625" style="13" customWidth="1"/>
    <col min="9044" max="9054" width="9.140625" style="13"/>
    <col min="9055" max="9055" width="13.7109375" style="13" bestFit="1" customWidth="1"/>
    <col min="9056" max="9056" width="16.28515625" style="13" customWidth="1"/>
    <col min="9057" max="9067" width="9.140625" style="13"/>
    <col min="9068" max="9068" width="13.7109375" style="13" bestFit="1" customWidth="1"/>
    <col min="9069" max="9069" width="16.28515625" style="13" customWidth="1"/>
    <col min="9070" max="9080" width="9.140625" style="13"/>
    <col min="9081" max="9081" width="13.7109375" style="13" bestFit="1" customWidth="1"/>
    <col min="9082" max="9082" width="16.28515625" style="13" customWidth="1"/>
    <col min="9083" max="9093" width="9.140625" style="13"/>
    <col min="9094" max="9094" width="13.7109375" style="13" bestFit="1" customWidth="1"/>
    <col min="9095" max="9095" width="16.28515625" style="13" customWidth="1"/>
    <col min="9096" max="9106" width="9.140625" style="13"/>
    <col min="9107" max="9107" width="13.7109375" style="13" bestFit="1" customWidth="1"/>
    <col min="9108" max="9108" width="16.28515625" style="13" customWidth="1"/>
    <col min="9109" max="9119" width="9.140625" style="13"/>
    <col min="9120" max="9120" width="13.7109375" style="13" bestFit="1" customWidth="1"/>
    <col min="9121" max="9121" width="16.28515625" style="13" customWidth="1"/>
    <col min="9122" max="9132" width="9.140625" style="13"/>
    <col min="9133" max="9133" width="13.7109375" style="13" bestFit="1" customWidth="1"/>
    <col min="9134" max="9134" width="16.28515625" style="13" customWidth="1"/>
    <col min="9135" max="9145" width="9.140625" style="13"/>
    <col min="9146" max="9146" width="13.7109375" style="13" bestFit="1" customWidth="1"/>
    <col min="9147" max="9147" width="16.28515625" style="13" customWidth="1"/>
    <col min="9148" max="9158" width="9.140625" style="13"/>
    <col min="9159" max="9159" width="13.7109375" style="13" bestFit="1" customWidth="1"/>
    <col min="9160" max="9160" width="16.28515625" style="13" customWidth="1"/>
    <col min="9161" max="9171" width="9.140625" style="13"/>
    <col min="9172" max="9172" width="13.7109375" style="13" bestFit="1" customWidth="1"/>
    <col min="9173" max="9173" width="16.28515625" style="13" customWidth="1"/>
    <col min="9174" max="9184" width="9.140625" style="13"/>
    <col min="9185" max="9185" width="13.7109375" style="13" bestFit="1" customWidth="1"/>
    <col min="9186" max="9186" width="16.28515625" style="13" customWidth="1"/>
    <col min="9187" max="9197" width="9.140625" style="13"/>
    <col min="9198" max="9198" width="13.7109375" style="13" bestFit="1" customWidth="1"/>
    <col min="9199" max="9199" width="16.28515625" style="13" customWidth="1"/>
    <col min="9200" max="9210" width="9.140625" style="13"/>
    <col min="9211" max="9211" width="13.7109375" style="13" bestFit="1" customWidth="1"/>
    <col min="9212" max="9212" width="16.28515625" style="13" customWidth="1"/>
    <col min="9213" max="9216" width="9.140625" style="13"/>
    <col min="9217" max="9217" width="33.140625" style="13" customWidth="1"/>
    <col min="9218" max="9218" width="60.28515625" style="13" customWidth="1"/>
    <col min="9219" max="9219" width="0" style="13" hidden="1" customWidth="1"/>
    <col min="9220" max="9220" width="23.28515625" style="13" customWidth="1"/>
    <col min="9221" max="9221" width="18.140625" style="13" customWidth="1"/>
    <col min="9222" max="9222" width="14.85546875" style="13" bestFit="1" customWidth="1"/>
    <col min="9223" max="9232" width="9.140625" style="13"/>
    <col min="9233" max="9233" width="13.7109375" style="13" bestFit="1" customWidth="1"/>
    <col min="9234" max="9234" width="16.28515625" style="13" customWidth="1"/>
    <col min="9235" max="9245" width="9.140625" style="13"/>
    <col min="9246" max="9246" width="13.7109375" style="13" bestFit="1" customWidth="1"/>
    <col min="9247" max="9247" width="16.28515625" style="13" customWidth="1"/>
    <col min="9248" max="9258" width="9.140625" style="13"/>
    <col min="9259" max="9259" width="13.7109375" style="13" bestFit="1" customWidth="1"/>
    <col min="9260" max="9260" width="16.28515625" style="13" customWidth="1"/>
    <col min="9261" max="9271" width="9.140625" style="13"/>
    <col min="9272" max="9272" width="13.7109375" style="13" bestFit="1" customWidth="1"/>
    <col min="9273" max="9273" width="16.28515625" style="13" customWidth="1"/>
    <col min="9274" max="9284" width="9.140625" style="13"/>
    <col min="9285" max="9285" width="13.7109375" style="13" bestFit="1" customWidth="1"/>
    <col min="9286" max="9286" width="16.28515625" style="13" customWidth="1"/>
    <col min="9287" max="9297" width="9.140625" style="13"/>
    <col min="9298" max="9298" width="13.7109375" style="13" bestFit="1" customWidth="1"/>
    <col min="9299" max="9299" width="16.28515625" style="13" customWidth="1"/>
    <col min="9300" max="9310" width="9.140625" style="13"/>
    <col min="9311" max="9311" width="13.7109375" style="13" bestFit="1" customWidth="1"/>
    <col min="9312" max="9312" width="16.28515625" style="13" customWidth="1"/>
    <col min="9313" max="9323" width="9.140625" style="13"/>
    <col min="9324" max="9324" width="13.7109375" style="13" bestFit="1" customWidth="1"/>
    <col min="9325" max="9325" width="16.28515625" style="13" customWidth="1"/>
    <col min="9326" max="9336" width="9.140625" style="13"/>
    <col min="9337" max="9337" width="13.7109375" style="13" bestFit="1" customWidth="1"/>
    <col min="9338" max="9338" width="16.28515625" style="13" customWidth="1"/>
    <col min="9339" max="9349" width="9.140625" style="13"/>
    <col min="9350" max="9350" width="13.7109375" style="13" bestFit="1" customWidth="1"/>
    <col min="9351" max="9351" width="16.28515625" style="13" customWidth="1"/>
    <col min="9352" max="9362" width="9.140625" style="13"/>
    <col min="9363" max="9363" width="13.7109375" style="13" bestFit="1" customWidth="1"/>
    <col min="9364" max="9364" width="16.28515625" style="13" customWidth="1"/>
    <col min="9365" max="9375" width="9.140625" style="13"/>
    <col min="9376" max="9376" width="13.7109375" style="13" bestFit="1" customWidth="1"/>
    <col min="9377" max="9377" width="16.28515625" style="13" customWidth="1"/>
    <col min="9378" max="9388" width="9.140625" style="13"/>
    <col min="9389" max="9389" width="13.7109375" style="13" bestFit="1" customWidth="1"/>
    <col min="9390" max="9390" width="16.28515625" style="13" customWidth="1"/>
    <col min="9391" max="9401" width="9.140625" style="13"/>
    <col min="9402" max="9402" width="13.7109375" style="13" bestFit="1" customWidth="1"/>
    <col min="9403" max="9403" width="16.28515625" style="13" customWidth="1"/>
    <col min="9404" max="9414" width="9.140625" style="13"/>
    <col min="9415" max="9415" width="13.7109375" style="13" bestFit="1" customWidth="1"/>
    <col min="9416" max="9416" width="16.28515625" style="13" customWidth="1"/>
    <col min="9417" max="9427" width="9.140625" style="13"/>
    <col min="9428" max="9428" width="13.7109375" style="13" bestFit="1" customWidth="1"/>
    <col min="9429" max="9429" width="16.28515625" style="13" customWidth="1"/>
    <col min="9430" max="9440" width="9.140625" style="13"/>
    <col min="9441" max="9441" width="13.7109375" style="13" bestFit="1" customWidth="1"/>
    <col min="9442" max="9442" width="16.28515625" style="13" customWidth="1"/>
    <col min="9443" max="9453" width="9.140625" style="13"/>
    <col min="9454" max="9454" width="13.7109375" style="13" bestFit="1" customWidth="1"/>
    <col min="9455" max="9455" width="16.28515625" style="13" customWidth="1"/>
    <col min="9456" max="9466" width="9.140625" style="13"/>
    <col min="9467" max="9467" width="13.7109375" style="13" bestFit="1" customWidth="1"/>
    <col min="9468" max="9468" width="16.28515625" style="13" customWidth="1"/>
    <col min="9469" max="9472" width="9.140625" style="13"/>
    <col min="9473" max="9473" width="33.140625" style="13" customWidth="1"/>
    <col min="9474" max="9474" width="60.28515625" style="13" customWidth="1"/>
    <col min="9475" max="9475" width="0" style="13" hidden="1" customWidth="1"/>
    <col min="9476" max="9476" width="23.28515625" style="13" customWidth="1"/>
    <col min="9477" max="9477" width="18.140625" style="13" customWidth="1"/>
    <col min="9478" max="9478" width="14.85546875" style="13" bestFit="1" customWidth="1"/>
    <col min="9479" max="9488" width="9.140625" style="13"/>
    <col min="9489" max="9489" width="13.7109375" style="13" bestFit="1" customWidth="1"/>
    <col min="9490" max="9490" width="16.28515625" style="13" customWidth="1"/>
    <col min="9491" max="9501" width="9.140625" style="13"/>
    <col min="9502" max="9502" width="13.7109375" style="13" bestFit="1" customWidth="1"/>
    <col min="9503" max="9503" width="16.28515625" style="13" customWidth="1"/>
    <col min="9504" max="9514" width="9.140625" style="13"/>
    <col min="9515" max="9515" width="13.7109375" style="13" bestFit="1" customWidth="1"/>
    <col min="9516" max="9516" width="16.28515625" style="13" customWidth="1"/>
    <col min="9517" max="9527" width="9.140625" style="13"/>
    <col min="9528" max="9528" width="13.7109375" style="13" bestFit="1" customWidth="1"/>
    <col min="9529" max="9529" width="16.28515625" style="13" customWidth="1"/>
    <col min="9530" max="9540" width="9.140625" style="13"/>
    <col min="9541" max="9541" width="13.7109375" style="13" bestFit="1" customWidth="1"/>
    <col min="9542" max="9542" width="16.28515625" style="13" customWidth="1"/>
    <col min="9543" max="9553" width="9.140625" style="13"/>
    <col min="9554" max="9554" width="13.7109375" style="13" bestFit="1" customWidth="1"/>
    <col min="9555" max="9555" width="16.28515625" style="13" customWidth="1"/>
    <col min="9556" max="9566" width="9.140625" style="13"/>
    <col min="9567" max="9567" width="13.7109375" style="13" bestFit="1" customWidth="1"/>
    <col min="9568" max="9568" width="16.28515625" style="13" customWidth="1"/>
    <col min="9569" max="9579" width="9.140625" style="13"/>
    <col min="9580" max="9580" width="13.7109375" style="13" bestFit="1" customWidth="1"/>
    <col min="9581" max="9581" width="16.28515625" style="13" customWidth="1"/>
    <col min="9582" max="9592" width="9.140625" style="13"/>
    <col min="9593" max="9593" width="13.7109375" style="13" bestFit="1" customWidth="1"/>
    <col min="9594" max="9594" width="16.28515625" style="13" customWidth="1"/>
    <col min="9595" max="9605" width="9.140625" style="13"/>
    <col min="9606" max="9606" width="13.7109375" style="13" bestFit="1" customWidth="1"/>
    <col min="9607" max="9607" width="16.28515625" style="13" customWidth="1"/>
    <col min="9608" max="9618" width="9.140625" style="13"/>
    <col min="9619" max="9619" width="13.7109375" style="13" bestFit="1" customWidth="1"/>
    <col min="9620" max="9620" width="16.28515625" style="13" customWidth="1"/>
    <col min="9621" max="9631" width="9.140625" style="13"/>
    <col min="9632" max="9632" width="13.7109375" style="13" bestFit="1" customWidth="1"/>
    <col min="9633" max="9633" width="16.28515625" style="13" customWidth="1"/>
    <col min="9634" max="9644" width="9.140625" style="13"/>
    <col min="9645" max="9645" width="13.7109375" style="13" bestFit="1" customWidth="1"/>
    <col min="9646" max="9646" width="16.28515625" style="13" customWidth="1"/>
    <col min="9647" max="9657" width="9.140625" style="13"/>
    <col min="9658" max="9658" width="13.7109375" style="13" bestFit="1" customWidth="1"/>
    <col min="9659" max="9659" width="16.28515625" style="13" customWidth="1"/>
    <col min="9660" max="9670" width="9.140625" style="13"/>
    <col min="9671" max="9671" width="13.7109375" style="13" bestFit="1" customWidth="1"/>
    <col min="9672" max="9672" width="16.28515625" style="13" customWidth="1"/>
    <col min="9673" max="9683" width="9.140625" style="13"/>
    <col min="9684" max="9684" width="13.7109375" style="13" bestFit="1" customWidth="1"/>
    <col min="9685" max="9685" width="16.28515625" style="13" customWidth="1"/>
    <col min="9686" max="9696" width="9.140625" style="13"/>
    <col min="9697" max="9697" width="13.7109375" style="13" bestFit="1" customWidth="1"/>
    <col min="9698" max="9698" width="16.28515625" style="13" customWidth="1"/>
    <col min="9699" max="9709" width="9.140625" style="13"/>
    <col min="9710" max="9710" width="13.7109375" style="13" bestFit="1" customWidth="1"/>
    <col min="9711" max="9711" width="16.28515625" style="13" customWidth="1"/>
    <col min="9712" max="9722" width="9.140625" style="13"/>
    <col min="9723" max="9723" width="13.7109375" style="13" bestFit="1" customWidth="1"/>
    <col min="9724" max="9724" width="16.28515625" style="13" customWidth="1"/>
    <col min="9725" max="9728" width="9.140625" style="13"/>
    <col min="9729" max="9729" width="33.140625" style="13" customWidth="1"/>
    <col min="9730" max="9730" width="60.28515625" style="13" customWidth="1"/>
    <col min="9731" max="9731" width="0" style="13" hidden="1" customWidth="1"/>
    <col min="9732" max="9732" width="23.28515625" style="13" customWidth="1"/>
    <col min="9733" max="9733" width="18.140625" style="13" customWidth="1"/>
    <col min="9734" max="9734" width="14.85546875" style="13" bestFit="1" customWidth="1"/>
    <col min="9735" max="9744" width="9.140625" style="13"/>
    <col min="9745" max="9745" width="13.7109375" style="13" bestFit="1" customWidth="1"/>
    <col min="9746" max="9746" width="16.28515625" style="13" customWidth="1"/>
    <col min="9747" max="9757" width="9.140625" style="13"/>
    <col min="9758" max="9758" width="13.7109375" style="13" bestFit="1" customWidth="1"/>
    <col min="9759" max="9759" width="16.28515625" style="13" customWidth="1"/>
    <col min="9760" max="9770" width="9.140625" style="13"/>
    <col min="9771" max="9771" width="13.7109375" style="13" bestFit="1" customWidth="1"/>
    <col min="9772" max="9772" width="16.28515625" style="13" customWidth="1"/>
    <col min="9773" max="9783" width="9.140625" style="13"/>
    <col min="9784" max="9784" width="13.7109375" style="13" bestFit="1" customWidth="1"/>
    <col min="9785" max="9785" width="16.28515625" style="13" customWidth="1"/>
    <col min="9786" max="9796" width="9.140625" style="13"/>
    <col min="9797" max="9797" width="13.7109375" style="13" bestFit="1" customWidth="1"/>
    <col min="9798" max="9798" width="16.28515625" style="13" customWidth="1"/>
    <col min="9799" max="9809" width="9.140625" style="13"/>
    <col min="9810" max="9810" width="13.7109375" style="13" bestFit="1" customWidth="1"/>
    <col min="9811" max="9811" width="16.28515625" style="13" customWidth="1"/>
    <col min="9812" max="9822" width="9.140625" style="13"/>
    <col min="9823" max="9823" width="13.7109375" style="13" bestFit="1" customWidth="1"/>
    <col min="9824" max="9824" width="16.28515625" style="13" customWidth="1"/>
    <col min="9825" max="9835" width="9.140625" style="13"/>
    <col min="9836" max="9836" width="13.7109375" style="13" bestFit="1" customWidth="1"/>
    <col min="9837" max="9837" width="16.28515625" style="13" customWidth="1"/>
    <col min="9838" max="9848" width="9.140625" style="13"/>
    <col min="9849" max="9849" width="13.7109375" style="13" bestFit="1" customWidth="1"/>
    <col min="9850" max="9850" width="16.28515625" style="13" customWidth="1"/>
    <col min="9851" max="9861" width="9.140625" style="13"/>
    <col min="9862" max="9862" width="13.7109375" style="13" bestFit="1" customWidth="1"/>
    <col min="9863" max="9863" width="16.28515625" style="13" customWidth="1"/>
    <col min="9864" max="9874" width="9.140625" style="13"/>
    <col min="9875" max="9875" width="13.7109375" style="13" bestFit="1" customWidth="1"/>
    <col min="9876" max="9876" width="16.28515625" style="13" customWidth="1"/>
    <col min="9877" max="9887" width="9.140625" style="13"/>
    <col min="9888" max="9888" width="13.7109375" style="13" bestFit="1" customWidth="1"/>
    <col min="9889" max="9889" width="16.28515625" style="13" customWidth="1"/>
    <col min="9890" max="9900" width="9.140625" style="13"/>
    <col min="9901" max="9901" width="13.7109375" style="13" bestFit="1" customWidth="1"/>
    <col min="9902" max="9902" width="16.28515625" style="13" customWidth="1"/>
    <col min="9903" max="9913" width="9.140625" style="13"/>
    <col min="9914" max="9914" width="13.7109375" style="13" bestFit="1" customWidth="1"/>
    <col min="9915" max="9915" width="16.28515625" style="13" customWidth="1"/>
    <col min="9916" max="9926" width="9.140625" style="13"/>
    <col min="9927" max="9927" width="13.7109375" style="13" bestFit="1" customWidth="1"/>
    <col min="9928" max="9928" width="16.28515625" style="13" customWidth="1"/>
    <col min="9929" max="9939" width="9.140625" style="13"/>
    <col min="9940" max="9940" width="13.7109375" style="13" bestFit="1" customWidth="1"/>
    <col min="9941" max="9941" width="16.28515625" style="13" customWidth="1"/>
    <col min="9942" max="9952" width="9.140625" style="13"/>
    <col min="9953" max="9953" width="13.7109375" style="13" bestFit="1" customWidth="1"/>
    <col min="9954" max="9954" width="16.28515625" style="13" customWidth="1"/>
    <col min="9955" max="9965" width="9.140625" style="13"/>
    <col min="9966" max="9966" width="13.7109375" style="13" bestFit="1" customWidth="1"/>
    <col min="9967" max="9967" width="16.28515625" style="13" customWidth="1"/>
    <col min="9968" max="9978" width="9.140625" style="13"/>
    <col min="9979" max="9979" width="13.7109375" style="13" bestFit="1" customWidth="1"/>
    <col min="9980" max="9980" width="16.28515625" style="13" customWidth="1"/>
    <col min="9981" max="9984" width="9.140625" style="13"/>
    <col min="9985" max="9985" width="33.140625" style="13" customWidth="1"/>
    <col min="9986" max="9986" width="60.28515625" style="13" customWidth="1"/>
    <col min="9987" max="9987" width="0" style="13" hidden="1" customWidth="1"/>
    <col min="9988" max="9988" width="23.28515625" style="13" customWidth="1"/>
    <col min="9989" max="9989" width="18.140625" style="13" customWidth="1"/>
    <col min="9990" max="9990" width="14.85546875" style="13" bestFit="1" customWidth="1"/>
    <col min="9991" max="10000" width="9.140625" style="13"/>
    <col min="10001" max="10001" width="13.7109375" style="13" bestFit="1" customWidth="1"/>
    <col min="10002" max="10002" width="16.28515625" style="13" customWidth="1"/>
    <col min="10003" max="10013" width="9.140625" style="13"/>
    <col min="10014" max="10014" width="13.7109375" style="13" bestFit="1" customWidth="1"/>
    <col min="10015" max="10015" width="16.28515625" style="13" customWidth="1"/>
    <col min="10016" max="10026" width="9.140625" style="13"/>
    <col min="10027" max="10027" width="13.7109375" style="13" bestFit="1" customWidth="1"/>
    <col min="10028" max="10028" width="16.28515625" style="13" customWidth="1"/>
    <col min="10029" max="10039" width="9.140625" style="13"/>
    <col min="10040" max="10040" width="13.7109375" style="13" bestFit="1" customWidth="1"/>
    <col min="10041" max="10041" width="16.28515625" style="13" customWidth="1"/>
    <col min="10042" max="10052" width="9.140625" style="13"/>
    <col min="10053" max="10053" width="13.7109375" style="13" bestFit="1" customWidth="1"/>
    <col min="10054" max="10054" width="16.28515625" style="13" customWidth="1"/>
    <col min="10055" max="10065" width="9.140625" style="13"/>
    <col min="10066" max="10066" width="13.7109375" style="13" bestFit="1" customWidth="1"/>
    <col min="10067" max="10067" width="16.28515625" style="13" customWidth="1"/>
    <col min="10068" max="10078" width="9.140625" style="13"/>
    <col min="10079" max="10079" width="13.7109375" style="13" bestFit="1" customWidth="1"/>
    <col min="10080" max="10080" width="16.28515625" style="13" customWidth="1"/>
    <col min="10081" max="10091" width="9.140625" style="13"/>
    <col min="10092" max="10092" width="13.7109375" style="13" bestFit="1" customWidth="1"/>
    <col min="10093" max="10093" width="16.28515625" style="13" customWidth="1"/>
    <col min="10094" max="10104" width="9.140625" style="13"/>
    <col min="10105" max="10105" width="13.7109375" style="13" bestFit="1" customWidth="1"/>
    <col min="10106" max="10106" width="16.28515625" style="13" customWidth="1"/>
    <col min="10107" max="10117" width="9.140625" style="13"/>
    <col min="10118" max="10118" width="13.7109375" style="13" bestFit="1" customWidth="1"/>
    <col min="10119" max="10119" width="16.28515625" style="13" customWidth="1"/>
    <col min="10120" max="10130" width="9.140625" style="13"/>
    <col min="10131" max="10131" width="13.7109375" style="13" bestFit="1" customWidth="1"/>
    <col min="10132" max="10132" width="16.28515625" style="13" customWidth="1"/>
    <col min="10133" max="10143" width="9.140625" style="13"/>
    <col min="10144" max="10144" width="13.7109375" style="13" bestFit="1" customWidth="1"/>
    <col min="10145" max="10145" width="16.28515625" style="13" customWidth="1"/>
    <col min="10146" max="10156" width="9.140625" style="13"/>
    <col min="10157" max="10157" width="13.7109375" style="13" bestFit="1" customWidth="1"/>
    <col min="10158" max="10158" width="16.28515625" style="13" customWidth="1"/>
    <col min="10159" max="10169" width="9.140625" style="13"/>
    <col min="10170" max="10170" width="13.7109375" style="13" bestFit="1" customWidth="1"/>
    <col min="10171" max="10171" width="16.28515625" style="13" customWidth="1"/>
    <col min="10172" max="10182" width="9.140625" style="13"/>
    <col min="10183" max="10183" width="13.7109375" style="13" bestFit="1" customWidth="1"/>
    <col min="10184" max="10184" width="16.28515625" style="13" customWidth="1"/>
    <col min="10185" max="10195" width="9.140625" style="13"/>
    <col min="10196" max="10196" width="13.7109375" style="13" bestFit="1" customWidth="1"/>
    <col min="10197" max="10197" width="16.28515625" style="13" customWidth="1"/>
    <col min="10198" max="10208" width="9.140625" style="13"/>
    <col min="10209" max="10209" width="13.7109375" style="13" bestFit="1" customWidth="1"/>
    <col min="10210" max="10210" width="16.28515625" style="13" customWidth="1"/>
    <col min="10211" max="10221" width="9.140625" style="13"/>
    <col min="10222" max="10222" width="13.7109375" style="13" bestFit="1" customWidth="1"/>
    <col min="10223" max="10223" width="16.28515625" style="13" customWidth="1"/>
    <col min="10224" max="10234" width="9.140625" style="13"/>
    <col min="10235" max="10235" width="13.7109375" style="13" bestFit="1" customWidth="1"/>
    <col min="10236" max="10236" width="16.28515625" style="13" customWidth="1"/>
    <col min="10237" max="10240" width="9.140625" style="13"/>
    <col min="10241" max="10241" width="33.140625" style="13" customWidth="1"/>
    <col min="10242" max="10242" width="60.28515625" style="13" customWidth="1"/>
    <col min="10243" max="10243" width="0" style="13" hidden="1" customWidth="1"/>
    <col min="10244" max="10244" width="23.28515625" style="13" customWidth="1"/>
    <col min="10245" max="10245" width="18.140625" style="13" customWidth="1"/>
    <col min="10246" max="10246" width="14.85546875" style="13" bestFit="1" customWidth="1"/>
    <col min="10247" max="10256" width="9.140625" style="13"/>
    <col min="10257" max="10257" width="13.7109375" style="13" bestFit="1" customWidth="1"/>
    <col min="10258" max="10258" width="16.28515625" style="13" customWidth="1"/>
    <col min="10259" max="10269" width="9.140625" style="13"/>
    <col min="10270" max="10270" width="13.7109375" style="13" bestFit="1" customWidth="1"/>
    <col min="10271" max="10271" width="16.28515625" style="13" customWidth="1"/>
    <col min="10272" max="10282" width="9.140625" style="13"/>
    <col min="10283" max="10283" width="13.7109375" style="13" bestFit="1" customWidth="1"/>
    <col min="10284" max="10284" width="16.28515625" style="13" customWidth="1"/>
    <col min="10285" max="10295" width="9.140625" style="13"/>
    <col min="10296" max="10296" width="13.7109375" style="13" bestFit="1" customWidth="1"/>
    <col min="10297" max="10297" width="16.28515625" style="13" customWidth="1"/>
    <col min="10298" max="10308" width="9.140625" style="13"/>
    <col min="10309" max="10309" width="13.7109375" style="13" bestFit="1" customWidth="1"/>
    <col min="10310" max="10310" width="16.28515625" style="13" customWidth="1"/>
    <col min="10311" max="10321" width="9.140625" style="13"/>
    <col min="10322" max="10322" width="13.7109375" style="13" bestFit="1" customWidth="1"/>
    <col min="10323" max="10323" width="16.28515625" style="13" customWidth="1"/>
    <col min="10324" max="10334" width="9.140625" style="13"/>
    <col min="10335" max="10335" width="13.7109375" style="13" bestFit="1" customWidth="1"/>
    <col min="10336" max="10336" width="16.28515625" style="13" customWidth="1"/>
    <col min="10337" max="10347" width="9.140625" style="13"/>
    <col min="10348" max="10348" width="13.7109375" style="13" bestFit="1" customWidth="1"/>
    <col min="10349" max="10349" width="16.28515625" style="13" customWidth="1"/>
    <col min="10350" max="10360" width="9.140625" style="13"/>
    <col min="10361" max="10361" width="13.7109375" style="13" bestFit="1" customWidth="1"/>
    <col min="10362" max="10362" width="16.28515625" style="13" customWidth="1"/>
    <col min="10363" max="10373" width="9.140625" style="13"/>
    <col min="10374" max="10374" width="13.7109375" style="13" bestFit="1" customWidth="1"/>
    <col min="10375" max="10375" width="16.28515625" style="13" customWidth="1"/>
    <col min="10376" max="10386" width="9.140625" style="13"/>
    <col min="10387" max="10387" width="13.7109375" style="13" bestFit="1" customWidth="1"/>
    <col min="10388" max="10388" width="16.28515625" style="13" customWidth="1"/>
    <col min="10389" max="10399" width="9.140625" style="13"/>
    <col min="10400" max="10400" width="13.7109375" style="13" bestFit="1" customWidth="1"/>
    <col min="10401" max="10401" width="16.28515625" style="13" customWidth="1"/>
    <col min="10402" max="10412" width="9.140625" style="13"/>
    <col min="10413" max="10413" width="13.7109375" style="13" bestFit="1" customWidth="1"/>
    <col min="10414" max="10414" width="16.28515625" style="13" customWidth="1"/>
    <col min="10415" max="10425" width="9.140625" style="13"/>
    <col min="10426" max="10426" width="13.7109375" style="13" bestFit="1" customWidth="1"/>
    <col min="10427" max="10427" width="16.28515625" style="13" customWidth="1"/>
    <col min="10428" max="10438" width="9.140625" style="13"/>
    <col min="10439" max="10439" width="13.7109375" style="13" bestFit="1" customWidth="1"/>
    <col min="10440" max="10440" width="16.28515625" style="13" customWidth="1"/>
    <col min="10441" max="10451" width="9.140625" style="13"/>
    <col min="10452" max="10452" width="13.7109375" style="13" bestFit="1" customWidth="1"/>
    <col min="10453" max="10453" width="16.28515625" style="13" customWidth="1"/>
    <col min="10454" max="10464" width="9.140625" style="13"/>
    <col min="10465" max="10465" width="13.7109375" style="13" bestFit="1" customWidth="1"/>
    <col min="10466" max="10466" width="16.28515625" style="13" customWidth="1"/>
    <col min="10467" max="10477" width="9.140625" style="13"/>
    <col min="10478" max="10478" width="13.7109375" style="13" bestFit="1" customWidth="1"/>
    <col min="10479" max="10479" width="16.28515625" style="13" customWidth="1"/>
    <col min="10480" max="10490" width="9.140625" style="13"/>
    <col min="10491" max="10491" width="13.7109375" style="13" bestFit="1" customWidth="1"/>
    <col min="10492" max="10492" width="16.28515625" style="13" customWidth="1"/>
    <col min="10493" max="10496" width="9.140625" style="13"/>
    <col min="10497" max="10497" width="33.140625" style="13" customWidth="1"/>
    <col min="10498" max="10498" width="60.28515625" style="13" customWidth="1"/>
    <col min="10499" max="10499" width="0" style="13" hidden="1" customWidth="1"/>
    <col min="10500" max="10500" width="23.28515625" style="13" customWidth="1"/>
    <col min="10501" max="10501" width="18.140625" style="13" customWidth="1"/>
    <col min="10502" max="10502" width="14.85546875" style="13" bestFit="1" customWidth="1"/>
    <col min="10503" max="10512" width="9.140625" style="13"/>
    <col min="10513" max="10513" width="13.7109375" style="13" bestFit="1" customWidth="1"/>
    <col min="10514" max="10514" width="16.28515625" style="13" customWidth="1"/>
    <col min="10515" max="10525" width="9.140625" style="13"/>
    <col min="10526" max="10526" width="13.7109375" style="13" bestFit="1" customWidth="1"/>
    <col min="10527" max="10527" width="16.28515625" style="13" customWidth="1"/>
    <col min="10528" max="10538" width="9.140625" style="13"/>
    <col min="10539" max="10539" width="13.7109375" style="13" bestFit="1" customWidth="1"/>
    <col min="10540" max="10540" width="16.28515625" style="13" customWidth="1"/>
    <col min="10541" max="10551" width="9.140625" style="13"/>
    <col min="10552" max="10552" width="13.7109375" style="13" bestFit="1" customWidth="1"/>
    <col min="10553" max="10553" width="16.28515625" style="13" customWidth="1"/>
    <col min="10554" max="10564" width="9.140625" style="13"/>
    <col min="10565" max="10565" width="13.7109375" style="13" bestFit="1" customWidth="1"/>
    <col min="10566" max="10566" width="16.28515625" style="13" customWidth="1"/>
    <col min="10567" max="10577" width="9.140625" style="13"/>
    <col min="10578" max="10578" width="13.7109375" style="13" bestFit="1" customWidth="1"/>
    <col min="10579" max="10579" width="16.28515625" style="13" customWidth="1"/>
    <col min="10580" max="10590" width="9.140625" style="13"/>
    <col min="10591" max="10591" width="13.7109375" style="13" bestFit="1" customWidth="1"/>
    <col min="10592" max="10592" width="16.28515625" style="13" customWidth="1"/>
    <col min="10593" max="10603" width="9.140625" style="13"/>
    <col min="10604" max="10604" width="13.7109375" style="13" bestFit="1" customWidth="1"/>
    <col min="10605" max="10605" width="16.28515625" style="13" customWidth="1"/>
    <col min="10606" max="10616" width="9.140625" style="13"/>
    <col min="10617" max="10617" width="13.7109375" style="13" bestFit="1" customWidth="1"/>
    <col min="10618" max="10618" width="16.28515625" style="13" customWidth="1"/>
    <col min="10619" max="10629" width="9.140625" style="13"/>
    <col min="10630" max="10630" width="13.7109375" style="13" bestFit="1" customWidth="1"/>
    <col min="10631" max="10631" width="16.28515625" style="13" customWidth="1"/>
    <col min="10632" max="10642" width="9.140625" style="13"/>
    <col min="10643" max="10643" width="13.7109375" style="13" bestFit="1" customWidth="1"/>
    <col min="10644" max="10644" width="16.28515625" style="13" customWidth="1"/>
    <col min="10645" max="10655" width="9.140625" style="13"/>
    <col min="10656" max="10656" width="13.7109375" style="13" bestFit="1" customWidth="1"/>
    <col min="10657" max="10657" width="16.28515625" style="13" customWidth="1"/>
    <col min="10658" max="10668" width="9.140625" style="13"/>
    <col min="10669" max="10669" width="13.7109375" style="13" bestFit="1" customWidth="1"/>
    <col min="10670" max="10670" width="16.28515625" style="13" customWidth="1"/>
    <col min="10671" max="10681" width="9.140625" style="13"/>
    <col min="10682" max="10682" width="13.7109375" style="13" bestFit="1" customWidth="1"/>
    <col min="10683" max="10683" width="16.28515625" style="13" customWidth="1"/>
    <col min="10684" max="10694" width="9.140625" style="13"/>
    <col min="10695" max="10695" width="13.7109375" style="13" bestFit="1" customWidth="1"/>
    <col min="10696" max="10696" width="16.28515625" style="13" customWidth="1"/>
    <col min="10697" max="10707" width="9.140625" style="13"/>
    <col min="10708" max="10708" width="13.7109375" style="13" bestFit="1" customWidth="1"/>
    <col min="10709" max="10709" width="16.28515625" style="13" customWidth="1"/>
    <col min="10710" max="10720" width="9.140625" style="13"/>
    <col min="10721" max="10721" width="13.7109375" style="13" bestFit="1" customWidth="1"/>
    <col min="10722" max="10722" width="16.28515625" style="13" customWidth="1"/>
    <col min="10723" max="10733" width="9.140625" style="13"/>
    <col min="10734" max="10734" width="13.7109375" style="13" bestFit="1" customWidth="1"/>
    <col min="10735" max="10735" width="16.28515625" style="13" customWidth="1"/>
    <col min="10736" max="10746" width="9.140625" style="13"/>
    <col min="10747" max="10747" width="13.7109375" style="13" bestFit="1" customWidth="1"/>
    <col min="10748" max="10748" width="16.28515625" style="13" customWidth="1"/>
    <col min="10749" max="10752" width="9.140625" style="13"/>
    <col min="10753" max="10753" width="33.140625" style="13" customWidth="1"/>
    <col min="10754" max="10754" width="60.28515625" style="13" customWidth="1"/>
    <col min="10755" max="10755" width="0" style="13" hidden="1" customWidth="1"/>
    <col min="10756" max="10756" width="23.28515625" style="13" customWidth="1"/>
    <col min="10757" max="10757" width="18.140625" style="13" customWidth="1"/>
    <col min="10758" max="10758" width="14.85546875" style="13" bestFit="1" customWidth="1"/>
    <col min="10759" max="10768" width="9.140625" style="13"/>
    <col min="10769" max="10769" width="13.7109375" style="13" bestFit="1" customWidth="1"/>
    <col min="10770" max="10770" width="16.28515625" style="13" customWidth="1"/>
    <col min="10771" max="10781" width="9.140625" style="13"/>
    <col min="10782" max="10782" width="13.7109375" style="13" bestFit="1" customWidth="1"/>
    <col min="10783" max="10783" width="16.28515625" style="13" customWidth="1"/>
    <col min="10784" max="10794" width="9.140625" style="13"/>
    <col min="10795" max="10795" width="13.7109375" style="13" bestFit="1" customWidth="1"/>
    <col min="10796" max="10796" width="16.28515625" style="13" customWidth="1"/>
    <col min="10797" max="10807" width="9.140625" style="13"/>
    <col min="10808" max="10808" width="13.7109375" style="13" bestFit="1" customWidth="1"/>
    <col min="10809" max="10809" width="16.28515625" style="13" customWidth="1"/>
    <col min="10810" max="10820" width="9.140625" style="13"/>
    <col min="10821" max="10821" width="13.7109375" style="13" bestFit="1" customWidth="1"/>
    <col min="10822" max="10822" width="16.28515625" style="13" customWidth="1"/>
    <col min="10823" max="10833" width="9.140625" style="13"/>
    <col min="10834" max="10834" width="13.7109375" style="13" bestFit="1" customWidth="1"/>
    <col min="10835" max="10835" width="16.28515625" style="13" customWidth="1"/>
    <col min="10836" max="10846" width="9.140625" style="13"/>
    <col min="10847" max="10847" width="13.7109375" style="13" bestFit="1" customWidth="1"/>
    <col min="10848" max="10848" width="16.28515625" style="13" customWidth="1"/>
    <col min="10849" max="10859" width="9.140625" style="13"/>
    <col min="10860" max="10860" width="13.7109375" style="13" bestFit="1" customWidth="1"/>
    <col min="10861" max="10861" width="16.28515625" style="13" customWidth="1"/>
    <col min="10862" max="10872" width="9.140625" style="13"/>
    <col min="10873" max="10873" width="13.7109375" style="13" bestFit="1" customWidth="1"/>
    <col min="10874" max="10874" width="16.28515625" style="13" customWidth="1"/>
    <col min="10875" max="10885" width="9.140625" style="13"/>
    <col min="10886" max="10886" width="13.7109375" style="13" bestFit="1" customWidth="1"/>
    <col min="10887" max="10887" width="16.28515625" style="13" customWidth="1"/>
    <col min="10888" max="10898" width="9.140625" style="13"/>
    <col min="10899" max="10899" width="13.7109375" style="13" bestFit="1" customWidth="1"/>
    <col min="10900" max="10900" width="16.28515625" style="13" customWidth="1"/>
    <col min="10901" max="10911" width="9.140625" style="13"/>
    <col min="10912" max="10912" width="13.7109375" style="13" bestFit="1" customWidth="1"/>
    <col min="10913" max="10913" width="16.28515625" style="13" customWidth="1"/>
    <col min="10914" max="10924" width="9.140625" style="13"/>
    <col min="10925" max="10925" width="13.7109375" style="13" bestFit="1" customWidth="1"/>
    <col min="10926" max="10926" width="16.28515625" style="13" customWidth="1"/>
    <col min="10927" max="10937" width="9.140625" style="13"/>
    <col min="10938" max="10938" width="13.7109375" style="13" bestFit="1" customWidth="1"/>
    <col min="10939" max="10939" width="16.28515625" style="13" customWidth="1"/>
    <col min="10940" max="10950" width="9.140625" style="13"/>
    <col min="10951" max="10951" width="13.7109375" style="13" bestFit="1" customWidth="1"/>
    <col min="10952" max="10952" width="16.28515625" style="13" customWidth="1"/>
    <col min="10953" max="10963" width="9.140625" style="13"/>
    <col min="10964" max="10964" width="13.7109375" style="13" bestFit="1" customWidth="1"/>
    <col min="10965" max="10965" width="16.28515625" style="13" customWidth="1"/>
    <col min="10966" max="10976" width="9.140625" style="13"/>
    <col min="10977" max="10977" width="13.7109375" style="13" bestFit="1" customWidth="1"/>
    <col min="10978" max="10978" width="16.28515625" style="13" customWidth="1"/>
    <col min="10979" max="10989" width="9.140625" style="13"/>
    <col min="10990" max="10990" width="13.7109375" style="13" bestFit="1" customWidth="1"/>
    <col min="10991" max="10991" width="16.28515625" style="13" customWidth="1"/>
    <col min="10992" max="11002" width="9.140625" style="13"/>
    <col min="11003" max="11003" width="13.7109375" style="13" bestFit="1" customWidth="1"/>
    <col min="11004" max="11004" width="16.28515625" style="13" customWidth="1"/>
    <col min="11005" max="11008" width="9.140625" style="13"/>
    <col min="11009" max="11009" width="33.140625" style="13" customWidth="1"/>
    <col min="11010" max="11010" width="60.28515625" style="13" customWidth="1"/>
    <col min="11011" max="11011" width="0" style="13" hidden="1" customWidth="1"/>
    <col min="11012" max="11012" width="23.28515625" style="13" customWidth="1"/>
    <col min="11013" max="11013" width="18.140625" style="13" customWidth="1"/>
    <col min="11014" max="11014" width="14.85546875" style="13" bestFit="1" customWidth="1"/>
    <col min="11015" max="11024" width="9.140625" style="13"/>
    <col min="11025" max="11025" width="13.7109375" style="13" bestFit="1" customWidth="1"/>
    <col min="11026" max="11026" width="16.28515625" style="13" customWidth="1"/>
    <col min="11027" max="11037" width="9.140625" style="13"/>
    <col min="11038" max="11038" width="13.7109375" style="13" bestFit="1" customWidth="1"/>
    <col min="11039" max="11039" width="16.28515625" style="13" customWidth="1"/>
    <col min="11040" max="11050" width="9.140625" style="13"/>
    <col min="11051" max="11051" width="13.7109375" style="13" bestFit="1" customWidth="1"/>
    <col min="11052" max="11052" width="16.28515625" style="13" customWidth="1"/>
    <col min="11053" max="11063" width="9.140625" style="13"/>
    <col min="11064" max="11064" width="13.7109375" style="13" bestFit="1" customWidth="1"/>
    <col min="11065" max="11065" width="16.28515625" style="13" customWidth="1"/>
    <col min="11066" max="11076" width="9.140625" style="13"/>
    <col min="11077" max="11077" width="13.7109375" style="13" bestFit="1" customWidth="1"/>
    <col min="11078" max="11078" width="16.28515625" style="13" customWidth="1"/>
    <col min="11079" max="11089" width="9.140625" style="13"/>
    <col min="11090" max="11090" width="13.7109375" style="13" bestFit="1" customWidth="1"/>
    <col min="11091" max="11091" width="16.28515625" style="13" customWidth="1"/>
    <col min="11092" max="11102" width="9.140625" style="13"/>
    <col min="11103" max="11103" width="13.7109375" style="13" bestFit="1" customWidth="1"/>
    <col min="11104" max="11104" width="16.28515625" style="13" customWidth="1"/>
    <col min="11105" max="11115" width="9.140625" style="13"/>
    <col min="11116" max="11116" width="13.7109375" style="13" bestFit="1" customWidth="1"/>
    <col min="11117" max="11117" width="16.28515625" style="13" customWidth="1"/>
    <col min="11118" max="11128" width="9.140625" style="13"/>
    <col min="11129" max="11129" width="13.7109375" style="13" bestFit="1" customWidth="1"/>
    <col min="11130" max="11130" width="16.28515625" style="13" customWidth="1"/>
    <col min="11131" max="11141" width="9.140625" style="13"/>
    <col min="11142" max="11142" width="13.7109375" style="13" bestFit="1" customWidth="1"/>
    <col min="11143" max="11143" width="16.28515625" style="13" customWidth="1"/>
    <col min="11144" max="11154" width="9.140625" style="13"/>
    <col min="11155" max="11155" width="13.7109375" style="13" bestFit="1" customWidth="1"/>
    <col min="11156" max="11156" width="16.28515625" style="13" customWidth="1"/>
    <col min="11157" max="11167" width="9.140625" style="13"/>
    <col min="11168" max="11168" width="13.7109375" style="13" bestFit="1" customWidth="1"/>
    <col min="11169" max="11169" width="16.28515625" style="13" customWidth="1"/>
    <col min="11170" max="11180" width="9.140625" style="13"/>
    <col min="11181" max="11181" width="13.7109375" style="13" bestFit="1" customWidth="1"/>
    <col min="11182" max="11182" width="16.28515625" style="13" customWidth="1"/>
    <col min="11183" max="11193" width="9.140625" style="13"/>
    <col min="11194" max="11194" width="13.7109375" style="13" bestFit="1" customWidth="1"/>
    <col min="11195" max="11195" width="16.28515625" style="13" customWidth="1"/>
    <col min="11196" max="11206" width="9.140625" style="13"/>
    <col min="11207" max="11207" width="13.7109375" style="13" bestFit="1" customWidth="1"/>
    <col min="11208" max="11208" width="16.28515625" style="13" customWidth="1"/>
    <col min="11209" max="11219" width="9.140625" style="13"/>
    <col min="11220" max="11220" width="13.7109375" style="13" bestFit="1" customWidth="1"/>
    <col min="11221" max="11221" width="16.28515625" style="13" customWidth="1"/>
    <col min="11222" max="11232" width="9.140625" style="13"/>
    <col min="11233" max="11233" width="13.7109375" style="13" bestFit="1" customWidth="1"/>
    <col min="11234" max="11234" width="16.28515625" style="13" customWidth="1"/>
    <col min="11235" max="11245" width="9.140625" style="13"/>
    <col min="11246" max="11246" width="13.7109375" style="13" bestFit="1" customWidth="1"/>
    <col min="11247" max="11247" width="16.28515625" style="13" customWidth="1"/>
    <col min="11248" max="11258" width="9.140625" style="13"/>
    <col min="11259" max="11259" width="13.7109375" style="13" bestFit="1" customWidth="1"/>
    <col min="11260" max="11260" width="16.28515625" style="13" customWidth="1"/>
    <col min="11261" max="11264" width="9.140625" style="13"/>
    <col min="11265" max="11265" width="33.140625" style="13" customWidth="1"/>
    <col min="11266" max="11266" width="60.28515625" style="13" customWidth="1"/>
    <col min="11267" max="11267" width="0" style="13" hidden="1" customWidth="1"/>
    <col min="11268" max="11268" width="23.28515625" style="13" customWidth="1"/>
    <col min="11269" max="11269" width="18.140625" style="13" customWidth="1"/>
    <col min="11270" max="11270" width="14.85546875" style="13" bestFit="1" customWidth="1"/>
    <col min="11271" max="11280" width="9.140625" style="13"/>
    <col min="11281" max="11281" width="13.7109375" style="13" bestFit="1" customWidth="1"/>
    <col min="11282" max="11282" width="16.28515625" style="13" customWidth="1"/>
    <col min="11283" max="11293" width="9.140625" style="13"/>
    <col min="11294" max="11294" width="13.7109375" style="13" bestFit="1" customWidth="1"/>
    <col min="11295" max="11295" width="16.28515625" style="13" customWidth="1"/>
    <col min="11296" max="11306" width="9.140625" style="13"/>
    <col min="11307" max="11307" width="13.7109375" style="13" bestFit="1" customWidth="1"/>
    <col min="11308" max="11308" width="16.28515625" style="13" customWidth="1"/>
    <col min="11309" max="11319" width="9.140625" style="13"/>
    <col min="11320" max="11320" width="13.7109375" style="13" bestFit="1" customWidth="1"/>
    <col min="11321" max="11321" width="16.28515625" style="13" customWidth="1"/>
    <col min="11322" max="11332" width="9.140625" style="13"/>
    <col min="11333" max="11333" width="13.7109375" style="13" bestFit="1" customWidth="1"/>
    <col min="11334" max="11334" width="16.28515625" style="13" customWidth="1"/>
    <col min="11335" max="11345" width="9.140625" style="13"/>
    <col min="11346" max="11346" width="13.7109375" style="13" bestFit="1" customWidth="1"/>
    <col min="11347" max="11347" width="16.28515625" style="13" customWidth="1"/>
    <col min="11348" max="11358" width="9.140625" style="13"/>
    <col min="11359" max="11359" width="13.7109375" style="13" bestFit="1" customWidth="1"/>
    <col min="11360" max="11360" width="16.28515625" style="13" customWidth="1"/>
    <col min="11361" max="11371" width="9.140625" style="13"/>
    <col min="11372" max="11372" width="13.7109375" style="13" bestFit="1" customWidth="1"/>
    <col min="11373" max="11373" width="16.28515625" style="13" customWidth="1"/>
    <col min="11374" max="11384" width="9.140625" style="13"/>
    <col min="11385" max="11385" width="13.7109375" style="13" bestFit="1" customWidth="1"/>
    <col min="11386" max="11386" width="16.28515625" style="13" customWidth="1"/>
    <col min="11387" max="11397" width="9.140625" style="13"/>
    <col min="11398" max="11398" width="13.7109375" style="13" bestFit="1" customWidth="1"/>
    <col min="11399" max="11399" width="16.28515625" style="13" customWidth="1"/>
    <col min="11400" max="11410" width="9.140625" style="13"/>
    <col min="11411" max="11411" width="13.7109375" style="13" bestFit="1" customWidth="1"/>
    <col min="11412" max="11412" width="16.28515625" style="13" customWidth="1"/>
    <col min="11413" max="11423" width="9.140625" style="13"/>
    <col min="11424" max="11424" width="13.7109375" style="13" bestFit="1" customWidth="1"/>
    <col min="11425" max="11425" width="16.28515625" style="13" customWidth="1"/>
    <col min="11426" max="11436" width="9.140625" style="13"/>
    <col min="11437" max="11437" width="13.7109375" style="13" bestFit="1" customWidth="1"/>
    <col min="11438" max="11438" width="16.28515625" style="13" customWidth="1"/>
    <col min="11439" max="11449" width="9.140625" style="13"/>
    <col min="11450" max="11450" width="13.7109375" style="13" bestFit="1" customWidth="1"/>
    <col min="11451" max="11451" width="16.28515625" style="13" customWidth="1"/>
    <col min="11452" max="11462" width="9.140625" style="13"/>
    <col min="11463" max="11463" width="13.7109375" style="13" bestFit="1" customWidth="1"/>
    <col min="11464" max="11464" width="16.28515625" style="13" customWidth="1"/>
    <col min="11465" max="11475" width="9.140625" style="13"/>
    <col min="11476" max="11476" width="13.7109375" style="13" bestFit="1" customWidth="1"/>
    <col min="11477" max="11477" width="16.28515625" style="13" customWidth="1"/>
    <col min="11478" max="11488" width="9.140625" style="13"/>
    <col min="11489" max="11489" width="13.7109375" style="13" bestFit="1" customWidth="1"/>
    <col min="11490" max="11490" width="16.28515625" style="13" customWidth="1"/>
    <col min="11491" max="11501" width="9.140625" style="13"/>
    <col min="11502" max="11502" width="13.7109375" style="13" bestFit="1" customWidth="1"/>
    <col min="11503" max="11503" width="16.28515625" style="13" customWidth="1"/>
    <col min="11504" max="11514" width="9.140625" style="13"/>
    <col min="11515" max="11515" width="13.7109375" style="13" bestFit="1" customWidth="1"/>
    <col min="11516" max="11516" width="16.28515625" style="13" customWidth="1"/>
    <col min="11517" max="11520" width="9.140625" style="13"/>
    <col min="11521" max="11521" width="33.140625" style="13" customWidth="1"/>
    <col min="11522" max="11522" width="60.28515625" style="13" customWidth="1"/>
    <col min="11523" max="11523" width="0" style="13" hidden="1" customWidth="1"/>
    <col min="11524" max="11524" width="23.28515625" style="13" customWidth="1"/>
    <col min="11525" max="11525" width="18.140625" style="13" customWidth="1"/>
    <col min="11526" max="11526" width="14.85546875" style="13" bestFit="1" customWidth="1"/>
    <col min="11527" max="11536" width="9.140625" style="13"/>
    <col min="11537" max="11537" width="13.7109375" style="13" bestFit="1" customWidth="1"/>
    <col min="11538" max="11538" width="16.28515625" style="13" customWidth="1"/>
    <col min="11539" max="11549" width="9.140625" style="13"/>
    <col min="11550" max="11550" width="13.7109375" style="13" bestFit="1" customWidth="1"/>
    <col min="11551" max="11551" width="16.28515625" style="13" customWidth="1"/>
    <col min="11552" max="11562" width="9.140625" style="13"/>
    <col min="11563" max="11563" width="13.7109375" style="13" bestFit="1" customWidth="1"/>
    <col min="11564" max="11564" width="16.28515625" style="13" customWidth="1"/>
    <col min="11565" max="11575" width="9.140625" style="13"/>
    <col min="11576" max="11576" width="13.7109375" style="13" bestFit="1" customWidth="1"/>
    <col min="11577" max="11577" width="16.28515625" style="13" customWidth="1"/>
    <col min="11578" max="11588" width="9.140625" style="13"/>
    <col min="11589" max="11589" width="13.7109375" style="13" bestFit="1" customWidth="1"/>
    <col min="11590" max="11590" width="16.28515625" style="13" customWidth="1"/>
    <col min="11591" max="11601" width="9.140625" style="13"/>
    <col min="11602" max="11602" width="13.7109375" style="13" bestFit="1" customWidth="1"/>
    <col min="11603" max="11603" width="16.28515625" style="13" customWidth="1"/>
    <col min="11604" max="11614" width="9.140625" style="13"/>
    <col min="11615" max="11615" width="13.7109375" style="13" bestFit="1" customWidth="1"/>
    <col min="11616" max="11616" width="16.28515625" style="13" customWidth="1"/>
    <col min="11617" max="11627" width="9.140625" style="13"/>
    <col min="11628" max="11628" width="13.7109375" style="13" bestFit="1" customWidth="1"/>
    <col min="11629" max="11629" width="16.28515625" style="13" customWidth="1"/>
    <col min="11630" max="11640" width="9.140625" style="13"/>
    <col min="11641" max="11641" width="13.7109375" style="13" bestFit="1" customWidth="1"/>
    <col min="11642" max="11642" width="16.28515625" style="13" customWidth="1"/>
    <col min="11643" max="11653" width="9.140625" style="13"/>
    <col min="11654" max="11654" width="13.7109375" style="13" bestFit="1" customWidth="1"/>
    <col min="11655" max="11655" width="16.28515625" style="13" customWidth="1"/>
    <col min="11656" max="11666" width="9.140625" style="13"/>
    <col min="11667" max="11667" width="13.7109375" style="13" bestFit="1" customWidth="1"/>
    <col min="11668" max="11668" width="16.28515625" style="13" customWidth="1"/>
    <col min="11669" max="11679" width="9.140625" style="13"/>
    <col min="11680" max="11680" width="13.7109375" style="13" bestFit="1" customWidth="1"/>
    <col min="11681" max="11681" width="16.28515625" style="13" customWidth="1"/>
    <col min="11682" max="11692" width="9.140625" style="13"/>
    <col min="11693" max="11693" width="13.7109375" style="13" bestFit="1" customWidth="1"/>
    <col min="11694" max="11694" width="16.28515625" style="13" customWidth="1"/>
    <col min="11695" max="11705" width="9.140625" style="13"/>
    <col min="11706" max="11706" width="13.7109375" style="13" bestFit="1" customWidth="1"/>
    <col min="11707" max="11707" width="16.28515625" style="13" customWidth="1"/>
    <col min="11708" max="11718" width="9.140625" style="13"/>
    <col min="11719" max="11719" width="13.7109375" style="13" bestFit="1" customWidth="1"/>
    <col min="11720" max="11720" width="16.28515625" style="13" customWidth="1"/>
    <col min="11721" max="11731" width="9.140625" style="13"/>
    <col min="11732" max="11732" width="13.7109375" style="13" bestFit="1" customWidth="1"/>
    <col min="11733" max="11733" width="16.28515625" style="13" customWidth="1"/>
    <col min="11734" max="11744" width="9.140625" style="13"/>
    <col min="11745" max="11745" width="13.7109375" style="13" bestFit="1" customWidth="1"/>
    <col min="11746" max="11746" width="16.28515625" style="13" customWidth="1"/>
    <col min="11747" max="11757" width="9.140625" style="13"/>
    <col min="11758" max="11758" width="13.7109375" style="13" bestFit="1" customWidth="1"/>
    <col min="11759" max="11759" width="16.28515625" style="13" customWidth="1"/>
    <col min="11760" max="11770" width="9.140625" style="13"/>
    <col min="11771" max="11771" width="13.7109375" style="13" bestFit="1" customWidth="1"/>
    <col min="11772" max="11772" width="16.28515625" style="13" customWidth="1"/>
    <col min="11773" max="11776" width="9.140625" style="13"/>
    <col min="11777" max="11777" width="33.140625" style="13" customWidth="1"/>
    <col min="11778" max="11778" width="60.28515625" style="13" customWidth="1"/>
    <col min="11779" max="11779" width="0" style="13" hidden="1" customWidth="1"/>
    <col min="11780" max="11780" width="23.28515625" style="13" customWidth="1"/>
    <col min="11781" max="11781" width="18.140625" style="13" customWidth="1"/>
    <col min="11782" max="11782" width="14.85546875" style="13" bestFit="1" customWidth="1"/>
    <col min="11783" max="11792" width="9.140625" style="13"/>
    <col min="11793" max="11793" width="13.7109375" style="13" bestFit="1" customWidth="1"/>
    <col min="11794" max="11794" width="16.28515625" style="13" customWidth="1"/>
    <col min="11795" max="11805" width="9.140625" style="13"/>
    <col min="11806" max="11806" width="13.7109375" style="13" bestFit="1" customWidth="1"/>
    <col min="11807" max="11807" width="16.28515625" style="13" customWidth="1"/>
    <col min="11808" max="11818" width="9.140625" style="13"/>
    <col min="11819" max="11819" width="13.7109375" style="13" bestFit="1" customWidth="1"/>
    <col min="11820" max="11820" width="16.28515625" style="13" customWidth="1"/>
    <col min="11821" max="11831" width="9.140625" style="13"/>
    <col min="11832" max="11832" width="13.7109375" style="13" bestFit="1" customWidth="1"/>
    <col min="11833" max="11833" width="16.28515625" style="13" customWidth="1"/>
    <col min="11834" max="11844" width="9.140625" style="13"/>
    <col min="11845" max="11845" width="13.7109375" style="13" bestFit="1" customWidth="1"/>
    <col min="11846" max="11846" width="16.28515625" style="13" customWidth="1"/>
    <col min="11847" max="11857" width="9.140625" style="13"/>
    <col min="11858" max="11858" width="13.7109375" style="13" bestFit="1" customWidth="1"/>
    <col min="11859" max="11859" width="16.28515625" style="13" customWidth="1"/>
    <col min="11860" max="11870" width="9.140625" style="13"/>
    <col min="11871" max="11871" width="13.7109375" style="13" bestFit="1" customWidth="1"/>
    <col min="11872" max="11872" width="16.28515625" style="13" customWidth="1"/>
    <col min="11873" max="11883" width="9.140625" style="13"/>
    <col min="11884" max="11884" width="13.7109375" style="13" bestFit="1" customWidth="1"/>
    <col min="11885" max="11885" width="16.28515625" style="13" customWidth="1"/>
    <col min="11886" max="11896" width="9.140625" style="13"/>
    <col min="11897" max="11897" width="13.7109375" style="13" bestFit="1" customWidth="1"/>
    <col min="11898" max="11898" width="16.28515625" style="13" customWidth="1"/>
    <col min="11899" max="11909" width="9.140625" style="13"/>
    <col min="11910" max="11910" width="13.7109375" style="13" bestFit="1" customWidth="1"/>
    <col min="11911" max="11911" width="16.28515625" style="13" customWidth="1"/>
    <col min="11912" max="11922" width="9.140625" style="13"/>
    <col min="11923" max="11923" width="13.7109375" style="13" bestFit="1" customWidth="1"/>
    <col min="11924" max="11924" width="16.28515625" style="13" customWidth="1"/>
    <col min="11925" max="11935" width="9.140625" style="13"/>
    <col min="11936" max="11936" width="13.7109375" style="13" bestFit="1" customWidth="1"/>
    <col min="11937" max="11937" width="16.28515625" style="13" customWidth="1"/>
    <col min="11938" max="11948" width="9.140625" style="13"/>
    <col min="11949" max="11949" width="13.7109375" style="13" bestFit="1" customWidth="1"/>
    <col min="11950" max="11950" width="16.28515625" style="13" customWidth="1"/>
    <col min="11951" max="11961" width="9.140625" style="13"/>
    <col min="11962" max="11962" width="13.7109375" style="13" bestFit="1" customWidth="1"/>
    <col min="11963" max="11963" width="16.28515625" style="13" customWidth="1"/>
    <col min="11964" max="11974" width="9.140625" style="13"/>
    <col min="11975" max="11975" width="13.7109375" style="13" bestFit="1" customWidth="1"/>
    <col min="11976" max="11976" width="16.28515625" style="13" customWidth="1"/>
    <col min="11977" max="11987" width="9.140625" style="13"/>
    <col min="11988" max="11988" width="13.7109375" style="13" bestFit="1" customWidth="1"/>
    <col min="11989" max="11989" width="16.28515625" style="13" customWidth="1"/>
    <col min="11990" max="12000" width="9.140625" style="13"/>
    <col min="12001" max="12001" width="13.7109375" style="13" bestFit="1" customWidth="1"/>
    <col min="12002" max="12002" width="16.28515625" style="13" customWidth="1"/>
    <col min="12003" max="12013" width="9.140625" style="13"/>
    <col min="12014" max="12014" width="13.7109375" style="13" bestFit="1" customWidth="1"/>
    <col min="12015" max="12015" width="16.28515625" style="13" customWidth="1"/>
    <col min="12016" max="12026" width="9.140625" style="13"/>
    <col min="12027" max="12027" width="13.7109375" style="13" bestFit="1" customWidth="1"/>
    <col min="12028" max="12028" width="16.28515625" style="13" customWidth="1"/>
    <col min="12029" max="12032" width="9.140625" style="13"/>
    <col min="12033" max="12033" width="33.140625" style="13" customWidth="1"/>
    <col min="12034" max="12034" width="60.28515625" style="13" customWidth="1"/>
    <col min="12035" max="12035" width="0" style="13" hidden="1" customWidth="1"/>
    <col min="12036" max="12036" width="23.28515625" style="13" customWidth="1"/>
    <col min="12037" max="12037" width="18.140625" style="13" customWidth="1"/>
    <col min="12038" max="12038" width="14.85546875" style="13" bestFit="1" customWidth="1"/>
    <col min="12039" max="12048" width="9.140625" style="13"/>
    <col min="12049" max="12049" width="13.7109375" style="13" bestFit="1" customWidth="1"/>
    <col min="12050" max="12050" width="16.28515625" style="13" customWidth="1"/>
    <col min="12051" max="12061" width="9.140625" style="13"/>
    <col min="12062" max="12062" width="13.7109375" style="13" bestFit="1" customWidth="1"/>
    <col min="12063" max="12063" width="16.28515625" style="13" customWidth="1"/>
    <col min="12064" max="12074" width="9.140625" style="13"/>
    <col min="12075" max="12075" width="13.7109375" style="13" bestFit="1" customWidth="1"/>
    <col min="12076" max="12076" width="16.28515625" style="13" customWidth="1"/>
    <col min="12077" max="12087" width="9.140625" style="13"/>
    <col min="12088" max="12088" width="13.7109375" style="13" bestFit="1" customWidth="1"/>
    <col min="12089" max="12089" width="16.28515625" style="13" customWidth="1"/>
    <col min="12090" max="12100" width="9.140625" style="13"/>
    <col min="12101" max="12101" width="13.7109375" style="13" bestFit="1" customWidth="1"/>
    <col min="12102" max="12102" width="16.28515625" style="13" customWidth="1"/>
    <col min="12103" max="12113" width="9.140625" style="13"/>
    <col min="12114" max="12114" width="13.7109375" style="13" bestFit="1" customWidth="1"/>
    <col min="12115" max="12115" width="16.28515625" style="13" customWidth="1"/>
    <col min="12116" max="12126" width="9.140625" style="13"/>
    <col min="12127" max="12127" width="13.7109375" style="13" bestFit="1" customWidth="1"/>
    <col min="12128" max="12128" width="16.28515625" style="13" customWidth="1"/>
    <col min="12129" max="12139" width="9.140625" style="13"/>
    <col min="12140" max="12140" width="13.7109375" style="13" bestFit="1" customWidth="1"/>
    <col min="12141" max="12141" width="16.28515625" style="13" customWidth="1"/>
    <col min="12142" max="12152" width="9.140625" style="13"/>
    <col min="12153" max="12153" width="13.7109375" style="13" bestFit="1" customWidth="1"/>
    <col min="12154" max="12154" width="16.28515625" style="13" customWidth="1"/>
    <col min="12155" max="12165" width="9.140625" style="13"/>
    <col min="12166" max="12166" width="13.7109375" style="13" bestFit="1" customWidth="1"/>
    <col min="12167" max="12167" width="16.28515625" style="13" customWidth="1"/>
    <col min="12168" max="12178" width="9.140625" style="13"/>
    <col min="12179" max="12179" width="13.7109375" style="13" bestFit="1" customWidth="1"/>
    <col min="12180" max="12180" width="16.28515625" style="13" customWidth="1"/>
    <col min="12181" max="12191" width="9.140625" style="13"/>
    <col min="12192" max="12192" width="13.7109375" style="13" bestFit="1" customWidth="1"/>
    <col min="12193" max="12193" width="16.28515625" style="13" customWidth="1"/>
    <col min="12194" max="12204" width="9.140625" style="13"/>
    <col min="12205" max="12205" width="13.7109375" style="13" bestFit="1" customWidth="1"/>
    <col min="12206" max="12206" width="16.28515625" style="13" customWidth="1"/>
    <col min="12207" max="12217" width="9.140625" style="13"/>
    <col min="12218" max="12218" width="13.7109375" style="13" bestFit="1" customWidth="1"/>
    <col min="12219" max="12219" width="16.28515625" style="13" customWidth="1"/>
    <col min="12220" max="12230" width="9.140625" style="13"/>
    <col min="12231" max="12231" width="13.7109375" style="13" bestFit="1" customWidth="1"/>
    <col min="12232" max="12232" width="16.28515625" style="13" customWidth="1"/>
    <col min="12233" max="12243" width="9.140625" style="13"/>
    <col min="12244" max="12244" width="13.7109375" style="13" bestFit="1" customWidth="1"/>
    <col min="12245" max="12245" width="16.28515625" style="13" customWidth="1"/>
    <col min="12246" max="12256" width="9.140625" style="13"/>
    <col min="12257" max="12257" width="13.7109375" style="13" bestFit="1" customWidth="1"/>
    <col min="12258" max="12258" width="16.28515625" style="13" customWidth="1"/>
    <col min="12259" max="12269" width="9.140625" style="13"/>
    <col min="12270" max="12270" width="13.7109375" style="13" bestFit="1" customWidth="1"/>
    <col min="12271" max="12271" width="16.28515625" style="13" customWidth="1"/>
    <col min="12272" max="12282" width="9.140625" style="13"/>
    <col min="12283" max="12283" width="13.7109375" style="13" bestFit="1" customWidth="1"/>
    <col min="12284" max="12284" width="16.28515625" style="13" customWidth="1"/>
    <col min="12285" max="12288" width="9.140625" style="13"/>
    <col min="12289" max="12289" width="33.140625" style="13" customWidth="1"/>
    <col min="12290" max="12290" width="60.28515625" style="13" customWidth="1"/>
    <col min="12291" max="12291" width="0" style="13" hidden="1" customWidth="1"/>
    <col min="12292" max="12292" width="23.28515625" style="13" customWidth="1"/>
    <col min="12293" max="12293" width="18.140625" style="13" customWidth="1"/>
    <col min="12294" max="12294" width="14.85546875" style="13" bestFit="1" customWidth="1"/>
    <col min="12295" max="12304" width="9.140625" style="13"/>
    <col min="12305" max="12305" width="13.7109375" style="13" bestFit="1" customWidth="1"/>
    <col min="12306" max="12306" width="16.28515625" style="13" customWidth="1"/>
    <col min="12307" max="12317" width="9.140625" style="13"/>
    <col min="12318" max="12318" width="13.7109375" style="13" bestFit="1" customWidth="1"/>
    <col min="12319" max="12319" width="16.28515625" style="13" customWidth="1"/>
    <col min="12320" max="12330" width="9.140625" style="13"/>
    <col min="12331" max="12331" width="13.7109375" style="13" bestFit="1" customWidth="1"/>
    <col min="12332" max="12332" width="16.28515625" style="13" customWidth="1"/>
    <col min="12333" max="12343" width="9.140625" style="13"/>
    <col min="12344" max="12344" width="13.7109375" style="13" bestFit="1" customWidth="1"/>
    <col min="12345" max="12345" width="16.28515625" style="13" customWidth="1"/>
    <col min="12346" max="12356" width="9.140625" style="13"/>
    <col min="12357" max="12357" width="13.7109375" style="13" bestFit="1" customWidth="1"/>
    <col min="12358" max="12358" width="16.28515625" style="13" customWidth="1"/>
    <col min="12359" max="12369" width="9.140625" style="13"/>
    <col min="12370" max="12370" width="13.7109375" style="13" bestFit="1" customWidth="1"/>
    <col min="12371" max="12371" width="16.28515625" style="13" customWidth="1"/>
    <col min="12372" max="12382" width="9.140625" style="13"/>
    <col min="12383" max="12383" width="13.7109375" style="13" bestFit="1" customWidth="1"/>
    <col min="12384" max="12384" width="16.28515625" style="13" customWidth="1"/>
    <col min="12385" max="12395" width="9.140625" style="13"/>
    <col min="12396" max="12396" width="13.7109375" style="13" bestFit="1" customWidth="1"/>
    <col min="12397" max="12397" width="16.28515625" style="13" customWidth="1"/>
    <col min="12398" max="12408" width="9.140625" style="13"/>
    <col min="12409" max="12409" width="13.7109375" style="13" bestFit="1" customWidth="1"/>
    <col min="12410" max="12410" width="16.28515625" style="13" customWidth="1"/>
    <col min="12411" max="12421" width="9.140625" style="13"/>
    <col min="12422" max="12422" width="13.7109375" style="13" bestFit="1" customWidth="1"/>
    <col min="12423" max="12423" width="16.28515625" style="13" customWidth="1"/>
    <col min="12424" max="12434" width="9.140625" style="13"/>
    <col min="12435" max="12435" width="13.7109375" style="13" bestFit="1" customWidth="1"/>
    <col min="12436" max="12436" width="16.28515625" style="13" customWidth="1"/>
    <col min="12437" max="12447" width="9.140625" style="13"/>
    <col min="12448" max="12448" width="13.7109375" style="13" bestFit="1" customWidth="1"/>
    <col min="12449" max="12449" width="16.28515625" style="13" customWidth="1"/>
    <col min="12450" max="12460" width="9.140625" style="13"/>
    <col min="12461" max="12461" width="13.7109375" style="13" bestFit="1" customWidth="1"/>
    <col min="12462" max="12462" width="16.28515625" style="13" customWidth="1"/>
    <col min="12463" max="12473" width="9.140625" style="13"/>
    <col min="12474" max="12474" width="13.7109375" style="13" bestFit="1" customWidth="1"/>
    <col min="12475" max="12475" width="16.28515625" style="13" customWidth="1"/>
    <col min="12476" max="12486" width="9.140625" style="13"/>
    <col min="12487" max="12487" width="13.7109375" style="13" bestFit="1" customWidth="1"/>
    <col min="12488" max="12488" width="16.28515625" style="13" customWidth="1"/>
    <col min="12489" max="12499" width="9.140625" style="13"/>
    <col min="12500" max="12500" width="13.7109375" style="13" bestFit="1" customWidth="1"/>
    <col min="12501" max="12501" width="16.28515625" style="13" customWidth="1"/>
    <col min="12502" max="12512" width="9.140625" style="13"/>
    <col min="12513" max="12513" width="13.7109375" style="13" bestFit="1" customWidth="1"/>
    <col min="12514" max="12514" width="16.28515625" style="13" customWidth="1"/>
    <col min="12515" max="12525" width="9.140625" style="13"/>
    <col min="12526" max="12526" width="13.7109375" style="13" bestFit="1" customWidth="1"/>
    <col min="12527" max="12527" width="16.28515625" style="13" customWidth="1"/>
    <col min="12528" max="12538" width="9.140625" style="13"/>
    <col min="12539" max="12539" width="13.7109375" style="13" bestFit="1" customWidth="1"/>
    <col min="12540" max="12540" width="16.28515625" style="13" customWidth="1"/>
    <col min="12541" max="12544" width="9.140625" style="13"/>
    <col min="12545" max="12545" width="33.140625" style="13" customWidth="1"/>
    <col min="12546" max="12546" width="60.28515625" style="13" customWidth="1"/>
    <col min="12547" max="12547" width="0" style="13" hidden="1" customWidth="1"/>
    <col min="12548" max="12548" width="23.28515625" style="13" customWidth="1"/>
    <col min="12549" max="12549" width="18.140625" style="13" customWidth="1"/>
    <col min="12550" max="12550" width="14.85546875" style="13" bestFit="1" customWidth="1"/>
    <col min="12551" max="12560" width="9.140625" style="13"/>
    <col min="12561" max="12561" width="13.7109375" style="13" bestFit="1" customWidth="1"/>
    <col min="12562" max="12562" width="16.28515625" style="13" customWidth="1"/>
    <col min="12563" max="12573" width="9.140625" style="13"/>
    <col min="12574" max="12574" width="13.7109375" style="13" bestFit="1" customWidth="1"/>
    <col min="12575" max="12575" width="16.28515625" style="13" customWidth="1"/>
    <col min="12576" max="12586" width="9.140625" style="13"/>
    <col min="12587" max="12587" width="13.7109375" style="13" bestFit="1" customWidth="1"/>
    <col min="12588" max="12588" width="16.28515625" style="13" customWidth="1"/>
    <col min="12589" max="12599" width="9.140625" style="13"/>
    <col min="12600" max="12600" width="13.7109375" style="13" bestFit="1" customWidth="1"/>
    <col min="12601" max="12601" width="16.28515625" style="13" customWidth="1"/>
    <col min="12602" max="12612" width="9.140625" style="13"/>
    <col min="12613" max="12613" width="13.7109375" style="13" bestFit="1" customWidth="1"/>
    <col min="12614" max="12614" width="16.28515625" style="13" customWidth="1"/>
    <col min="12615" max="12625" width="9.140625" style="13"/>
    <col min="12626" max="12626" width="13.7109375" style="13" bestFit="1" customWidth="1"/>
    <col min="12627" max="12627" width="16.28515625" style="13" customWidth="1"/>
    <col min="12628" max="12638" width="9.140625" style="13"/>
    <col min="12639" max="12639" width="13.7109375" style="13" bestFit="1" customWidth="1"/>
    <col min="12640" max="12640" width="16.28515625" style="13" customWidth="1"/>
    <col min="12641" max="12651" width="9.140625" style="13"/>
    <col min="12652" max="12652" width="13.7109375" style="13" bestFit="1" customWidth="1"/>
    <col min="12653" max="12653" width="16.28515625" style="13" customWidth="1"/>
    <col min="12654" max="12664" width="9.140625" style="13"/>
    <col min="12665" max="12665" width="13.7109375" style="13" bestFit="1" customWidth="1"/>
    <col min="12666" max="12666" width="16.28515625" style="13" customWidth="1"/>
    <col min="12667" max="12677" width="9.140625" style="13"/>
    <col min="12678" max="12678" width="13.7109375" style="13" bestFit="1" customWidth="1"/>
    <col min="12679" max="12679" width="16.28515625" style="13" customWidth="1"/>
    <col min="12680" max="12690" width="9.140625" style="13"/>
    <col min="12691" max="12691" width="13.7109375" style="13" bestFit="1" customWidth="1"/>
    <col min="12692" max="12692" width="16.28515625" style="13" customWidth="1"/>
    <col min="12693" max="12703" width="9.140625" style="13"/>
    <col min="12704" max="12704" width="13.7109375" style="13" bestFit="1" customWidth="1"/>
    <col min="12705" max="12705" width="16.28515625" style="13" customWidth="1"/>
    <col min="12706" max="12716" width="9.140625" style="13"/>
    <col min="12717" max="12717" width="13.7109375" style="13" bestFit="1" customWidth="1"/>
    <col min="12718" max="12718" width="16.28515625" style="13" customWidth="1"/>
    <col min="12719" max="12729" width="9.140625" style="13"/>
    <col min="12730" max="12730" width="13.7109375" style="13" bestFit="1" customWidth="1"/>
    <col min="12731" max="12731" width="16.28515625" style="13" customWidth="1"/>
    <col min="12732" max="12742" width="9.140625" style="13"/>
    <col min="12743" max="12743" width="13.7109375" style="13" bestFit="1" customWidth="1"/>
    <col min="12744" max="12744" width="16.28515625" style="13" customWidth="1"/>
    <col min="12745" max="12755" width="9.140625" style="13"/>
    <col min="12756" max="12756" width="13.7109375" style="13" bestFit="1" customWidth="1"/>
    <col min="12757" max="12757" width="16.28515625" style="13" customWidth="1"/>
    <col min="12758" max="12768" width="9.140625" style="13"/>
    <col min="12769" max="12769" width="13.7109375" style="13" bestFit="1" customWidth="1"/>
    <col min="12770" max="12770" width="16.28515625" style="13" customWidth="1"/>
    <col min="12771" max="12781" width="9.140625" style="13"/>
    <col min="12782" max="12782" width="13.7109375" style="13" bestFit="1" customWidth="1"/>
    <col min="12783" max="12783" width="16.28515625" style="13" customWidth="1"/>
    <col min="12784" max="12794" width="9.140625" style="13"/>
    <col min="12795" max="12795" width="13.7109375" style="13" bestFit="1" customWidth="1"/>
    <col min="12796" max="12796" width="16.28515625" style="13" customWidth="1"/>
    <col min="12797" max="12800" width="9.140625" style="13"/>
    <col min="12801" max="12801" width="33.140625" style="13" customWidth="1"/>
    <col min="12802" max="12802" width="60.28515625" style="13" customWidth="1"/>
    <col min="12803" max="12803" width="0" style="13" hidden="1" customWidth="1"/>
    <col min="12804" max="12804" width="23.28515625" style="13" customWidth="1"/>
    <col min="12805" max="12805" width="18.140625" style="13" customWidth="1"/>
    <col min="12806" max="12806" width="14.85546875" style="13" bestFit="1" customWidth="1"/>
    <col min="12807" max="12816" width="9.140625" style="13"/>
    <col min="12817" max="12817" width="13.7109375" style="13" bestFit="1" customWidth="1"/>
    <col min="12818" max="12818" width="16.28515625" style="13" customWidth="1"/>
    <col min="12819" max="12829" width="9.140625" style="13"/>
    <col min="12830" max="12830" width="13.7109375" style="13" bestFit="1" customWidth="1"/>
    <col min="12831" max="12831" width="16.28515625" style="13" customWidth="1"/>
    <col min="12832" max="12842" width="9.140625" style="13"/>
    <col min="12843" max="12843" width="13.7109375" style="13" bestFit="1" customWidth="1"/>
    <col min="12844" max="12844" width="16.28515625" style="13" customWidth="1"/>
    <col min="12845" max="12855" width="9.140625" style="13"/>
    <col min="12856" max="12856" width="13.7109375" style="13" bestFit="1" customWidth="1"/>
    <col min="12857" max="12857" width="16.28515625" style="13" customWidth="1"/>
    <col min="12858" max="12868" width="9.140625" style="13"/>
    <col min="12869" max="12869" width="13.7109375" style="13" bestFit="1" customWidth="1"/>
    <col min="12870" max="12870" width="16.28515625" style="13" customWidth="1"/>
    <col min="12871" max="12881" width="9.140625" style="13"/>
    <col min="12882" max="12882" width="13.7109375" style="13" bestFit="1" customWidth="1"/>
    <col min="12883" max="12883" width="16.28515625" style="13" customWidth="1"/>
    <col min="12884" max="12894" width="9.140625" style="13"/>
    <col min="12895" max="12895" width="13.7109375" style="13" bestFit="1" customWidth="1"/>
    <col min="12896" max="12896" width="16.28515625" style="13" customWidth="1"/>
    <col min="12897" max="12907" width="9.140625" style="13"/>
    <col min="12908" max="12908" width="13.7109375" style="13" bestFit="1" customWidth="1"/>
    <col min="12909" max="12909" width="16.28515625" style="13" customWidth="1"/>
    <col min="12910" max="12920" width="9.140625" style="13"/>
    <col min="12921" max="12921" width="13.7109375" style="13" bestFit="1" customWidth="1"/>
    <col min="12922" max="12922" width="16.28515625" style="13" customWidth="1"/>
    <col min="12923" max="12933" width="9.140625" style="13"/>
    <col min="12934" max="12934" width="13.7109375" style="13" bestFit="1" customWidth="1"/>
    <col min="12935" max="12935" width="16.28515625" style="13" customWidth="1"/>
    <col min="12936" max="12946" width="9.140625" style="13"/>
    <col min="12947" max="12947" width="13.7109375" style="13" bestFit="1" customWidth="1"/>
    <col min="12948" max="12948" width="16.28515625" style="13" customWidth="1"/>
    <col min="12949" max="12959" width="9.140625" style="13"/>
    <col min="12960" max="12960" width="13.7109375" style="13" bestFit="1" customWidth="1"/>
    <col min="12961" max="12961" width="16.28515625" style="13" customWidth="1"/>
    <col min="12962" max="12972" width="9.140625" style="13"/>
    <col min="12973" max="12973" width="13.7109375" style="13" bestFit="1" customWidth="1"/>
    <col min="12974" max="12974" width="16.28515625" style="13" customWidth="1"/>
    <col min="12975" max="12985" width="9.140625" style="13"/>
    <col min="12986" max="12986" width="13.7109375" style="13" bestFit="1" customWidth="1"/>
    <col min="12987" max="12987" width="16.28515625" style="13" customWidth="1"/>
    <col min="12988" max="12998" width="9.140625" style="13"/>
    <col min="12999" max="12999" width="13.7109375" style="13" bestFit="1" customWidth="1"/>
    <col min="13000" max="13000" width="16.28515625" style="13" customWidth="1"/>
    <col min="13001" max="13011" width="9.140625" style="13"/>
    <col min="13012" max="13012" width="13.7109375" style="13" bestFit="1" customWidth="1"/>
    <col min="13013" max="13013" width="16.28515625" style="13" customWidth="1"/>
    <col min="13014" max="13024" width="9.140625" style="13"/>
    <col min="13025" max="13025" width="13.7109375" style="13" bestFit="1" customWidth="1"/>
    <col min="13026" max="13026" width="16.28515625" style="13" customWidth="1"/>
    <col min="13027" max="13037" width="9.140625" style="13"/>
    <col min="13038" max="13038" width="13.7109375" style="13" bestFit="1" customWidth="1"/>
    <col min="13039" max="13039" width="16.28515625" style="13" customWidth="1"/>
    <col min="13040" max="13050" width="9.140625" style="13"/>
    <col min="13051" max="13051" width="13.7109375" style="13" bestFit="1" customWidth="1"/>
    <col min="13052" max="13052" width="16.28515625" style="13" customWidth="1"/>
    <col min="13053" max="13056" width="9.140625" style="13"/>
    <col min="13057" max="13057" width="33.140625" style="13" customWidth="1"/>
    <col min="13058" max="13058" width="60.28515625" style="13" customWidth="1"/>
    <col min="13059" max="13059" width="0" style="13" hidden="1" customWidth="1"/>
    <col min="13060" max="13060" width="23.28515625" style="13" customWidth="1"/>
    <col min="13061" max="13061" width="18.140625" style="13" customWidth="1"/>
    <col min="13062" max="13062" width="14.85546875" style="13" bestFit="1" customWidth="1"/>
    <col min="13063" max="13072" width="9.140625" style="13"/>
    <col min="13073" max="13073" width="13.7109375" style="13" bestFit="1" customWidth="1"/>
    <col min="13074" max="13074" width="16.28515625" style="13" customWidth="1"/>
    <col min="13075" max="13085" width="9.140625" style="13"/>
    <col min="13086" max="13086" width="13.7109375" style="13" bestFit="1" customWidth="1"/>
    <col min="13087" max="13087" width="16.28515625" style="13" customWidth="1"/>
    <col min="13088" max="13098" width="9.140625" style="13"/>
    <col min="13099" max="13099" width="13.7109375" style="13" bestFit="1" customWidth="1"/>
    <col min="13100" max="13100" width="16.28515625" style="13" customWidth="1"/>
    <col min="13101" max="13111" width="9.140625" style="13"/>
    <col min="13112" max="13112" width="13.7109375" style="13" bestFit="1" customWidth="1"/>
    <col min="13113" max="13113" width="16.28515625" style="13" customWidth="1"/>
    <col min="13114" max="13124" width="9.140625" style="13"/>
    <col min="13125" max="13125" width="13.7109375" style="13" bestFit="1" customWidth="1"/>
    <col min="13126" max="13126" width="16.28515625" style="13" customWidth="1"/>
    <col min="13127" max="13137" width="9.140625" style="13"/>
    <col min="13138" max="13138" width="13.7109375" style="13" bestFit="1" customWidth="1"/>
    <col min="13139" max="13139" width="16.28515625" style="13" customWidth="1"/>
    <col min="13140" max="13150" width="9.140625" style="13"/>
    <col min="13151" max="13151" width="13.7109375" style="13" bestFit="1" customWidth="1"/>
    <col min="13152" max="13152" width="16.28515625" style="13" customWidth="1"/>
    <col min="13153" max="13163" width="9.140625" style="13"/>
    <col min="13164" max="13164" width="13.7109375" style="13" bestFit="1" customWidth="1"/>
    <col min="13165" max="13165" width="16.28515625" style="13" customWidth="1"/>
    <col min="13166" max="13176" width="9.140625" style="13"/>
    <col min="13177" max="13177" width="13.7109375" style="13" bestFit="1" customWidth="1"/>
    <col min="13178" max="13178" width="16.28515625" style="13" customWidth="1"/>
    <col min="13179" max="13189" width="9.140625" style="13"/>
    <col min="13190" max="13190" width="13.7109375" style="13" bestFit="1" customWidth="1"/>
    <col min="13191" max="13191" width="16.28515625" style="13" customWidth="1"/>
    <col min="13192" max="13202" width="9.140625" style="13"/>
    <col min="13203" max="13203" width="13.7109375" style="13" bestFit="1" customWidth="1"/>
    <col min="13204" max="13204" width="16.28515625" style="13" customWidth="1"/>
    <col min="13205" max="13215" width="9.140625" style="13"/>
    <col min="13216" max="13216" width="13.7109375" style="13" bestFit="1" customWidth="1"/>
    <col min="13217" max="13217" width="16.28515625" style="13" customWidth="1"/>
    <col min="13218" max="13228" width="9.140625" style="13"/>
    <col min="13229" max="13229" width="13.7109375" style="13" bestFit="1" customWidth="1"/>
    <col min="13230" max="13230" width="16.28515625" style="13" customWidth="1"/>
    <col min="13231" max="13241" width="9.140625" style="13"/>
    <col min="13242" max="13242" width="13.7109375" style="13" bestFit="1" customWidth="1"/>
    <col min="13243" max="13243" width="16.28515625" style="13" customWidth="1"/>
    <col min="13244" max="13254" width="9.140625" style="13"/>
    <col min="13255" max="13255" width="13.7109375" style="13" bestFit="1" customWidth="1"/>
    <col min="13256" max="13256" width="16.28515625" style="13" customWidth="1"/>
    <col min="13257" max="13267" width="9.140625" style="13"/>
    <col min="13268" max="13268" width="13.7109375" style="13" bestFit="1" customWidth="1"/>
    <col min="13269" max="13269" width="16.28515625" style="13" customWidth="1"/>
    <col min="13270" max="13280" width="9.140625" style="13"/>
    <col min="13281" max="13281" width="13.7109375" style="13" bestFit="1" customWidth="1"/>
    <col min="13282" max="13282" width="16.28515625" style="13" customWidth="1"/>
    <col min="13283" max="13293" width="9.140625" style="13"/>
    <col min="13294" max="13294" width="13.7109375" style="13" bestFit="1" customWidth="1"/>
    <col min="13295" max="13295" width="16.28515625" style="13" customWidth="1"/>
    <col min="13296" max="13306" width="9.140625" style="13"/>
    <col min="13307" max="13307" width="13.7109375" style="13" bestFit="1" customWidth="1"/>
    <col min="13308" max="13308" width="16.28515625" style="13" customWidth="1"/>
    <col min="13309" max="13312" width="9.140625" style="13"/>
    <col min="13313" max="13313" width="33.140625" style="13" customWidth="1"/>
    <col min="13314" max="13314" width="60.28515625" style="13" customWidth="1"/>
    <col min="13315" max="13315" width="0" style="13" hidden="1" customWidth="1"/>
    <col min="13316" max="13316" width="23.28515625" style="13" customWidth="1"/>
    <col min="13317" max="13317" width="18.140625" style="13" customWidth="1"/>
    <col min="13318" max="13318" width="14.85546875" style="13" bestFit="1" customWidth="1"/>
    <col min="13319" max="13328" width="9.140625" style="13"/>
    <col min="13329" max="13329" width="13.7109375" style="13" bestFit="1" customWidth="1"/>
    <col min="13330" max="13330" width="16.28515625" style="13" customWidth="1"/>
    <col min="13331" max="13341" width="9.140625" style="13"/>
    <col min="13342" max="13342" width="13.7109375" style="13" bestFit="1" customWidth="1"/>
    <col min="13343" max="13343" width="16.28515625" style="13" customWidth="1"/>
    <col min="13344" max="13354" width="9.140625" style="13"/>
    <col min="13355" max="13355" width="13.7109375" style="13" bestFit="1" customWidth="1"/>
    <col min="13356" max="13356" width="16.28515625" style="13" customWidth="1"/>
    <col min="13357" max="13367" width="9.140625" style="13"/>
    <col min="13368" max="13368" width="13.7109375" style="13" bestFit="1" customWidth="1"/>
    <col min="13369" max="13369" width="16.28515625" style="13" customWidth="1"/>
    <col min="13370" max="13380" width="9.140625" style="13"/>
    <col min="13381" max="13381" width="13.7109375" style="13" bestFit="1" customWidth="1"/>
    <col min="13382" max="13382" width="16.28515625" style="13" customWidth="1"/>
    <col min="13383" max="13393" width="9.140625" style="13"/>
    <col min="13394" max="13394" width="13.7109375" style="13" bestFit="1" customWidth="1"/>
    <col min="13395" max="13395" width="16.28515625" style="13" customWidth="1"/>
    <col min="13396" max="13406" width="9.140625" style="13"/>
    <col min="13407" max="13407" width="13.7109375" style="13" bestFit="1" customWidth="1"/>
    <col min="13408" max="13408" width="16.28515625" style="13" customWidth="1"/>
    <col min="13409" max="13419" width="9.140625" style="13"/>
    <col min="13420" max="13420" width="13.7109375" style="13" bestFit="1" customWidth="1"/>
    <col min="13421" max="13421" width="16.28515625" style="13" customWidth="1"/>
    <col min="13422" max="13432" width="9.140625" style="13"/>
    <col min="13433" max="13433" width="13.7109375" style="13" bestFit="1" customWidth="1"/>
    <col min="13434" max="13434" width="16.28515625" style="13" customWidth="1"/>
    <col min="13435" max="13445" width="9.140625" style="13"/>
    <col min="13446" max="13446" width="13.7109375" style="13" bestFit="1" customWidth="1"/>
    <col min="13447" max="13447" width="16.28515625" style="13" customWidth="1"/>
    <col min="13448" max="13458" width="9.140625" style="13"/>
    <col min="13459" max="13459" width="13.7109375" style="13" bestFit="1" customWidth="1"/>
    <col min="13460" max="13460" width="16.28515625" style="13" customWidth="1"/>
    <col min="13461" max="13471" width="9.140625" style="13"/>
    <col min="13472" max="13472" width="13.7109375" style="13" bestFit="1" customWidth="1"/>
    <col min="13473" max="13473" width="16.28515625" style="13" customWidth="1"/>
    <col min="13474" max="13484" width="9.140625" style="13"/>
    <col min="13485" max="13485" width="13.7109375" style="13" bestFit="1" customWidth="1"/>
    <col min="13486" max="13486" width="16.28515625" style="13" customWidth="1"/>
    <col min="13487" max="13497" width="9.140625" style="13"/>
    <col min="13498" max="13498" width="13.7109375" style="13" bestFit="1" customWidth="1"/>
    <col min="13499" max="13499" width="16.28515625" style="13" customWidth="1"/>
    <col min="13500" max="13510" width="9.140625" style="13"/>
    <col min="13511" max="13511" width="13.7109375" style="13" bestFit="1" customWidth="1"/>
    <col min="13512" max="13512" width="16.28515625" style="13" customWidth="1"/>
    <col min="13513" max="13523" width="9.140625" style="13"/>
    <col min="13524" max="13524" width="13.7109375" style="13" bestFit="1" customWidth="1"/>
    <col min="13525" max="13525" width="16.28515625" style="13" customWidth="1"/>
    <col min="13526" max="13536" width="9.140625" style="13"/>
    <col min="13537" max="13537" width="13.7109375" style="13" bestFit="1" customWidth="1"/>
    <col min="13538" max="13538" width="16.28515625" style="13" customWidth="1"/>
    <col min="13539" max="13549" width="9.140625" style="13"/>
    <col min="13550" max="13550" width="13.7109375" style="13" bestFit="1" customWidth="1"/>
    <col min="13551" max="13551" width="16.28515625" style="13" customWidth="1"/>
    <col min="13552" max="13562" width="9.140625" style="13"/>
    <col min="13563" max="13563" width="13.7109375" style="13" bestFit="1" customWidth="1"/>
    <col min="13564" max="13564" width="16.28515625" style="13" customWidth="1"/>
    <col min="13565" max="13568" width="9.140625" style="13"/>
    <col min="13569" max="13569" width="33.140625" style="13" customWidth="1"/>
    <col min="13570" max="13570" width="60.28515625" style="13" customWidth="1"/>
    <col min="13571" max="13571" width="0" style="13" hidden="1" customWidth="1"/>
    <col min="13572" max="13572" width="23.28515625" style="13" customWidth="1"/>
    <col min="13573" max="13573" width="18.140625" style="13" customWidth="1"/>
    <col min="13574" max="13574" width="14.85546875" style="13" bestFit="1" customWidth="1"/>
    <col min="13575" max="13584" width="9.140625" style="13"/>
    <col min="13585" max="13585" width="13.7109375" style="13" bestFit="1" customWidth="1"/>
    <col min="13586" max="13586" width="16.28515625" style="13" customWidth="1"/>
    <col min="13587" max="13597" width="9.140625" style="13"/>
    <col min="13598" max="13598" width="13.7109375" style="13" bestFit="1" customWidth="1"/>
    <col min="13599" max="13599" width="16.28515625" style="13" customWidth="1"/>
    <col min="13600" max="13610" width="9.140625" style="13"/>
    <col min="13611" max="13611" width="13.7109375" style="13" bestFit="1" customWidth="1"/>
    <col min="13612" max="13612" width="16.28515625" style="13" customWidth="1"/>
    <col min="13613" max="13623" width="9.140625" style="13"/>
    <col min="13624" max="13624" width="13.7109375" style="13" bestFit="1" customWidth="1"/>
    <col min="13625" max="13625" width="16.28515625" style="13" customWidth="1"/>
    <col min="13626" max="13636" width="9.140625" style="13"/>
    <col min="13637" max="13637" width="13.7109375" style="13" bestFit="1" customWidth="1"/>
    <col min="13638" max="13638" width="16.28515625" style="13" customWidth="1"/>
    <col min="13639" max="13649" width="9.140625" style="13"/>
    <col min="13650" max="13650" width="13.7109375" style="13" bestFit="1" customWidth="1"/>
    <col min="13651" max="13651" width="16.28515625" style="13" customWidth="1"/>
    <col min="13652" max="13662" width="9.140625" style="13"/>
    <col min="13663" max="13663" width="13.7109375" style="13" bestFit="1" customWidth="1"/>
    <col min="13664" max="13664" width="16.28515625" style="13" customWidth="1"/>
    <col min="13665" max="13675" width="9.140625" style="13"/>
    <col min="13676" max="13676" width="13.7109375" style="13" bestFit="1" customWidth="1"/>
    <col min="13677" max="13677" width="16.28515625" style="13" customWidth="1"/>
    <col min="13678" max="13688" width="9.140625" style="13"/>
    <col min="13689" max="13689" width="13.7109375" style="13" bestFit="1" customWidth="1"/>
    <col min="13690" max="13690" width="16.28515625" style="13" customWidth="1"/>
    <col min="13691" max="13701" width="9.140625" style="13"/>
    <col min="13702" max="13702" width="13.7109375" style="13" bestFit="1" customWidth="1"/>
    <col min="13703" max="13703" width="16.28515625" style="13" customWidth="1"/>
    <col min="13704" max="13714" width="9.140625" style="13"/>
    <col min="13715" max="13715" width="13.7109375" style="13" bestFit="1" customWidth="1"/>
    <col min="13716" max="13716" width="16.28515625" style="13" customWidth="1"/>
    <col min="13717" max="13727" width="9.140625" style="13"/>
    <col min="13728" max="13728" width="13.7109375" style="13" bestFit="1" customWidth="1"/>
    <col min="13729" max="13729" width="16.28515625" style="13" customWidth="1"/>
    <col min="13730" max="13740" width="9.140625" style="13"/>
    <col min="13741" max="13741" width="13.7109375" style="13" bestFit="1" customWidth="1"/>
    <col min="13742" max="13742" width="16.28515625" style="13" customWidth="1"/>
    <col min="13743" max="13753" width="9.140625" style="13"/>
    <col min="13754" max="13754" width="13.7109375" style="13" bestFit="1" customWidth="1"/>
    <col min="13755" max="13755" width="16.28515625" style="13" customWidth="1"/>
    <col min="13756" max="13766" width="9.140625" style="13"/>
    <col min="13767" max="13767" width="13.7109375" style="13" bestFit="1" customWidth="1"/>
    <col min="13768" max="13768" width="16.28515625" style="13" customWidth="1"/>
    <col min="13769" max="13779" width="9.140625" style="13"/>
    <col min="13780" max="13780" width="13.7109375" style="13" bestFit="1" customWidth="1"/>
    <col min="13781" max="13781" width="16.28515625" style="13" customWidth="1"/>
    <col min="13782" max="13792" width="9.140625" style="13"/>
    <col min="13793" max="13793" width="13.7109375" style="13" bestFit="1" customWidth="1"/>
    <col min="13794" max="13794" width="16.28515625" style="13" customWidth="1"/>
    <col min="13795" max="13805" width="9.140625" style="13"/>
    <col min="13806" max="13806" width="13.7109375" style="13" bestFit="1" customWidth="1"/>
    <col min="13807" max="13807" width="16.28515625" style="13" customWidth="1"/>
    <col min="13808" max="13818" width="9.140625" style="13"/>
    <col min="13819" max="13819" width="13.7109375" style="13" bestFit="1" customWidth="1"/>
    <col min="13820" max="13820" width="16.28515625" style="13" customWidth="1"/>
    <col min="13821" max="13824" width="9.140625" style="13"/>
    <col min="13825" max="13825" width="33.140625" style="13" customWidth="1"/>
    <col min="13826" max="13826" width="60.28515625" style="13" customWidth="1"/>
    <col min="13827" max="13827" width="0" style="13" hidden="1" customWidth="1"/>
    <col min="13828" max="13828" width="23.28515625" style="13" customWidth="1"/>
    <col min="13829" max="13829" width="18.140625" style="13" customWidth="1"/>
    <col min="13830" max="13830" width="14.85546875" style="13" bestFit="1" customWidth="1"/>
    <col min="13831" max="13840" width="9.140625" style="13"/>
    <col min="13841" max="13841" width="13.7109375" style="13" bestFit="1" customWidth="1"/>
    <col min="13842" max="13842" width="16.28515625" style="13" customWidth="1"/>
    <col min="13843" max="13853" width="9.140625" style="13"/>
    <col min="13854" max="13854" width="13.7109375" style="13" bestFit="1" customWidth="1"/>
    <col min="13855" max="13855" width="16.28515625" style="13" customWidth="1"/>
    <col min="13856" max="13866" width="9.140625" style="13"/>
    <col min="13867" max="13867" width="13.7109375" style="13" bestFit="1" customWidth="1"/>
    <col min="13868" max="13868" width="16.28515625" style="13" customWidth="1"/>
    <col min="13869" max="13879" width="9.140625" style="13"/>
    <col min="13880" max="13880" width="13.7109375" style="13" bestFit="1" customWidth="1"/>
    <col min="13881" max="13881" width="16.28515625" style="13" customWidth="1"/>
    <col min="13882" max="13892" width="9.140625" style="13"/>
    <col min="13893" max="13893" width="13.7109375" style="13" bestFit="1" customWidth="1"/>
    <col min="13894" max="13894" width="16.28515625" style="13" customWidth="1"/>
    <col min="13895" max="13905" width="9.140625" style="13"/>
    <col min="13906" max="13906" width="13.7109375" style="13" bestFit="1" customWidth="1"/>
    <col min="13907" max="13907" width="16.28515625" style="13" customWidth="1"/>
    <col min="13908" max="13918" width="9.140625" style="13"/>
    <col min="13919" max="13919" width="13.7109375" style="13" bestFit="1" customWidth="1"/>
    <col min="13920" max="13920" width="16.28515625" style="13" customWidth="1"/>
    <col min="13921" max="13931" width="9.140625" style="13"/>
    <col min="13932" max="13932" width="13.7109375" style="13" bestFit="1" customWidth="1"/>
    <col min="13933" max="13933" width="16.28515625" style="13" customWidth="1"/>
    <col min="13934" max="13944" width="9.140625" style="13"/>
    <col min="13945" max="13945" width="13.7109375" style="13" bestFit="1" customWidth="1"/>
    <col min="13946" max="13946" width="16.28515625" style="13" customWidth="1"/>
    <col min="13947" max="13957" width="9.140625" style="13"/>
    <col min="13958" max="13958" width="13.7109375" style="13" bestFit="1" customWidth="1"/>
    <col min="13959" max="13959" width="16.28515625" style="13" customWidth="1"/>
    <col min="13960" max="13970" width="9.140625" style="13"/>
    <col min="13971" max="13971" width="13.7109375" style="13" bestFit="1" customWidth="1"/>
    <col min="13972" max="13972" width="16.28515625" style="13" customWidth="1"/>
    <col min="13973" max="13983" width="9.140625" style="13"/>
    <col min="13984" max="13984" width="13.7109375" style="13" bestFit="1" customWidth="1"/>
    <col min="13985" max="13985" width="16.28515625" style="13" customWidth="1"/>
    <col min="13986" max="13996" width="9.140625" style="13"/>
    <col min="13997" max="13997" width="13.7109375" style="13" bestFit="1" customWidth="1"/>
    <col min="13998" max="13998" width="16.28515625" style="13" customWidth="1"/>
    <col min="13999" max="14009" width="9.140625" style="13"/>
    <col min="14010" max="14010" width="13.7109375" style="13" bestFit="1" customWidth="1"/>
    <col min="14011" max="14011" width="16.28515625" style="13" customWidth="1"/>
    <col min="14012" max="14022" width="9.140625" style="13"/>
    <col min="14023" max="14023" width="13.7109375" style="13" bestFit="1" customWidth="1"/>
    <col min="14024" max="14024" width="16.28515625" style="13" customWidth="1"/>
    <col min="14025" max="14035" width="9.140625" style="13"/>
    <col min="14036" max="14036" width="13.7109375" style="13" bestFit="1" customWidth="1"/>
    <col min="14037" max="14037" width="16.28515625" style="13" customWidth="1"/>
    <col min="14038" max="14048" width="9.140625" style="13"/>
    <col min="14049" max="14049" width="13.7109375" style="13" bestFit="1" customWidth="1"/>
    <col min="14050" max="14050" width="16.28515625" style="13" customWidth="1"/>
    <col min="14051" max="14061" width="9.140625" style="13"/>
    <col min="14062" max="14062" width="13.7109375" style="13" bestFit="1" customWidth="1"/>
    <col min="14063" max="14063" width="16.28515625" style="13" customWidth="1"/>
    <col min="14064" max="14074" width="9.140625" style="13"/>
    <col min="14075" max="14075" width="13.7109375" style="13" bestFit="1" customWidth="1"/>
    <col min="14076" max="14076" width="16.28515625" style="13" customWidth="1"/>
    <col min="14077" max="14080" width="9.140625" style="13"/>
    <col min="14081" max="14081" width="33.140625" style="13" customWidth="1"/>
    <col min="14082" max="14082" width="60.28515625" style="13" customWidth="1"/>
    <col min="14083" max="14083" width="0" style="13" hidden="1" customWidth="1"/>
    <col min="14084" max="14084" width="23.28515625" style="13" customWidth="1"/>
    <col min="14085" max="14085" width="18.140625" style="13" customWidth="1"/>
    <col min="14086" max="14086" width="14.85546875" style="13" bestFit="1" customWidth="1"/>
    <col min="14087" max="14096" width="9.140625" style="13"/>
    <col min="14097" max="14097" width="13.7109375" style="13" bestFit="1" customWidth="1"/>
    <col min="14098" max="14098" width="16.28515625" style="13" customWidth="1"/>
    <col min="14099" max="14109" width="9.140625" style="13"/>
    <col min="14110" max="14110" width="13.7109375" style="13" bestFit="1" customWidth="1"/>
    <col min="14111" max="14111" width="16.28515625" style="13" customWidth="1"/>
    <col min="14112" max="14122" width="9.140625" style="13"/>
    <col min="14123" max="14123" width="13.7109375" style="13" bestFit="1" customWidth="1"/>
    <col min="14124" max="14124" width="16.28515625" style="13" customWidth="1"/>
    <col min="14125" max="14135" width="9.140625" style="13"/>
    <col min="14136" max="14136" width="13.7109375" style="13" bestFit="1" customWidth="1"/>
    <col min="14137" max="14137" width="16.28515625" style="13" customWidth="1"/>
    <col min="14138" max="14148" width="9.140625" style="13"/>
    <col min="14149" max="14149" width="13.7109375" style="13" bestFit="1" customWidth="1"/>
    <col min="14150" max="14150" width="16.28515625" style="13" customWidth="1"/>
    <col min="14151" max="14161" width="9.140625" style="13"/>
    <col min="14162" max="14162" width="13.7109375" style="13" bestFit="1" customWidth="1"/>
    <col min="14163" max="14163" width="16.28515625" style="13" customWidth="1"/>
    <col min="14164" max="14174" width="9.140625" style="13"/>
    <col min="14175" max="14175" width="13.7109375" style="13" bestFit="1" customWidth="1"/>
    <col min="14176" max="14176" width="16.28515625" style="13" customWidth="1"/>
    <col min="14177" max="14187" width="9.140625" style="13"/>
    <col min="14188" max="14188" width="13.7109375" style="13" bestFit="1" customWidth="1"/>
    <col min="14189" max="14189" width="16.28515625" style="13" customWidth="1"/>
    <col min="14190" max="14200" width="9.140625" style="13"/>
    <col min="14201" max="14201" width="13.7109375" style="13" bestFit="1" customWidth="1"/>
    <col min="14202" max="14202" width="16.28515625" style="13" customWidth="1"/>
    <col min="14203" max="14213" width="9.140625" style="13"/>
    <col min="14214" max="14214" width="13.7109375" style="13" bestFit="1" customWidth="1"/>
    <col min="14215" max="14215" width="16.28515625" style="13" customWidth="1"/>
    <col min="14216" max="14226" width="9.140625" style="13"/>
    <col min="14227" max="14227" width="13.7109375" style="13" bestFit="1" customWidth="1"/>
    <col min="14228" max="14228" width="16.28515625" style="13" customWidth="1"/>
    <col min="14229" max="14239" width="9.140625" style="13"/>
    <col min="14240" max="14240" width="13.7109375" style="13" bestFit="1" customWidth="1"/>
    <col min="14241" max="14241" width="16.28515625" style="13" customWidth="1"/>
    <col min="14242" max="14252" width="9.140625" style="13"/>
    <col min="14253" max="14253" width="13.7109375" style="13" bestFit="1" customWidth="1"/>
    <col min="14254" max="14254" width="16.28515625" style="13" customWidth="1"/>
    <col min="14255" max="14265" width="9.140625" style="13"/>
    <col min="14266" max="14266" width="13.7109375" style="13" bestFit="1" customWidth="1"/>
    <col min="14267" max="14267" width="16.28515625" style="13" customWidth="1"/>
    <col min="14268" max="14278" width="9.140625" style="13"/>
    <col min="14279" max="14279" width="13.7109375" style="13" bestFit="1" customWidth="1"/>
    <col min="14280" max="14280" width="16.28515625" style="13" customWidth="1"/>
    <col min="14281" max="14291" width="9.140625" style="13"/>
    <col min="14292" max="14292" width="13.7109375" style="13" bestFit="1" customWidth="1"/>
    <col min="14293" max="14293" width="16.28515625" style="13" customWidth="1"/>
    <col min="14294" max="14304" width="9.140625" style="13"/>
    <col min="14305" max="14305" width="13.7109375" style="13" bestFit="1" customWidth="1"/>
    <col min="14306" max="14306" width="16.28515625" style="13" customWidth="1"/>
    <col min="14307" max="14317" width="9.140625" style="13"/>
    <col min="14318" max="14318" width="13.7109375" style="13" bestFit="1" customWidth="1"/>
    <col min="14319" max="14319" width="16.28515625" style="13" customWidth="1"/>
    <col min="14320" max="14330" width="9.140625" style="13"/>
    <col min="14331" max="14331" width="13.7109375" style="13" bestFit="1" customWidth="1"/>
    <col min="14332" max="14332" width="16.28515625" style="13" customWidth="1"/>
    <col min="14333" max="14336" width="9.140625" style="13"/>
    <col min="14337" max="14337" width="33.140625" style="13" customWidth="1"/>
    <col min="14338" max="14338" width="60.28515625" style="13" customWidth="1"/>
    <col min="14339" max="14339" width="0" style="13" hidden="1" customWidth="1"/>
    <col min="14340" max="14340" width="23.28515625" style="13" customWidth="1"/>
    <col min="14341" max="14341" width="18.140625" style="13" customWidth="1"/>
    <col min="14342" max="14342" width="14.85546875" style="13" bestFit="1" customWidth="1"/>
    <col min="14343" max="14352" width="9.140625" style="13"/>
    <col min="14353" max="14353" width="13.7109375" style="13" bestFit="1" customWidth="1"/>
    <col min="14354" max="14354" width="16.28515625" style="13" customWidth="1"/>
    <col min="14355" max="14365" width="9.140625" style="13"/>
    <col min="14366" max="14366" width="13.7109375" style="13" bestFit="1" customWidth="1"/>
    <col min="14367" max="14367" width="16.28515625" style="13" customWidth="1"/>
    <col min="14368" max="14378" width="9.140625" style="13"/>
    <col min="14379" max="14379" width="13.7109375" style="13" bestFit="1" customWidth="1"/>
    <col min="14380" max="14380" width="16.28515625" style="13" customWidth="1"/>
    <col min="14381" max="14391" width="9.140625" style="13"/>
    <col min="14392" max="14392" width="13.7109375" style="13" bestFit="1" customWidth="1"/>
    <col min="14393" max="14393" width="16.28515625" style="13" customWidth="1"/>
    <col min="14394" max="14404" width="9.140625" style="13"/>
    <col min="14405" max="14405" width="13.7109375" style="13" bestFit="1" customWidth="1"/>
    <col min="14406" max="14406" width="16.28515625" style="13" customWidth="1"/>
    <col min="14407" max="14417" width="9.140625" style="13"/>
    <col min="14418" max="14418" width="13.7109375" style="13" bestFit="1" customWidth="1"/>
    <col min="14419" max="14419" width="16.28515625" style="13" customWidth="1"/>
    <col min="14420" max="14430" width="9.140625" style="13"/>
    <col min="14431" max="14431" width="13.7109375" style="13" bestFit="1" customWidth="1"/>
    <col min="14432" max="14432" width="16.28515625" style="13" customWidth="1"/>
    <col min="14433" max="14443" width="9.140625" style="13"/>
    <col min="14444" max="14444" width="13.7109375" style="13" bestFit="1" customWidth="1"/>
    <col min="14445" max="14445" width="16.28515625" style="13" customWidth="1"/>
    <col min="14446" max="14456" width="9.140625" style="13"/>
    <col min="14457" max="14457" width="13.7109375" style="13" bestFit="1" customWidth="1"/>
    <col min="14458" max="14458" width="16.28515625" style="13" customWidth="1"/>
    <col min="14459" max="14469" width="9.140625" style="13"/>
    <col min="14470" max="14470" width="13.7109375" style="13" bestFit="1" customWidth="1"/>
    <col min="14471" max="14471" width="16.28515625" style="13" customWidth="1"/>
    <col min="14472" max="14482" width="9.140625" style="13"/>
    <col min="14483" max="14483" width="13.7109375" style="13" bestFit="1" customWidth="1"/>
    <col min="14484" max="14484" width="16.28515625" style="13" customWidth="1"/>
    <col min="14485" max="14495" width="9.140625" style="13"/>
    <col min="14496" max="14496" width="13.7109375" style="13" bestFit="1" customWidth="1"/>
    <col min="14497" max="14497" width="16.28515625" style="13" customWidth="1"/>
    <col min="14498" max="14508" width="9.140625" style="13"/>
    <col min="14509" max="14509" width="13.7109375" style="13" bestFit="1" customWidth="1"/>
    <col min="14510" max="14510" width="16.28515625" style="13" customWidth="1"/>
    <col min="14511" max="14521" width="9.140625" style="13"/>
    <col min="14522" max="14522" width="13.7109375" style="13" bestFit="1" customWidth="1"/>
    <col min="14523" max="14523" width="16.28515625" style="13" customWidth="1"/>
    <col min="14524" max="14534" width="9.140625" style="13"/>
    <col min="14535" max="14535" width="13.7109375" style="13" bestFit="1" customWidth="1"/>
    <col min="14536" max="14536" width="16.28515625" style="13" customWidth="1"/>
    <col min="14537" max="14547" width="9.140625" style="13"/>
    <col min="14548" max="14548" width="13.7109375" style="13" bestFit="1" customWidth="1"/>
    <col min="14549" max="14549" width="16.28515625" style="13" customWidth="1"/>
    <col min="14550" max="14560" width="9.140625" style="13"/>
    <col min="14561" max="14561" width="13.7109375" style="13" bestFit="1" customWidth="1"/>
    <col min="14562" max="14562" width="16.28515625" style="13" customWidth="1"/>
    <col min="14563" max="14573" width="9.140625" style="13"/>
    <col min="14574" max="14574" width="13.7109375" style="13" bestFit="1" customWidth="1"/>
    <col min="14575" max="14575" width="16.28515625" style="13" customWidth="1"/>
    <col min="14576" max="14586" width="9.140625" style="13"/>
    <col min="14587" max="14587" width="13.7109375" style="13" bestFit="1" customWidth="1"/>
    <col min="14588" max="14588" width="16.28515625" style="13" customWidth="1"/>
    <col min="14589" max="14592" width="9.140625" style="13"/>
    <col min="14593" max="14593" width="33.140625" style="13" customWidth="1"/>
    <col min="14594" max="14594" width="60.28515625" style="13" customWidth="1"/>
    <col min="14595" max="14595" width="0" style="13" hidden="1" customWidth="1"/>
    <col min="14596" max="14596" width="23.28515625" style="13" customWidth="1"/>
    <col min="14597" max="14597" width="18.140625" style="13" customWidth="1"/>
    <col min="14598" max="14598" width="14.85546875" style="13" bestFit="1" customWidth="1"/>
    <col min="14599" max="14608" width="9.140625" style="13"/>
    <col min="14609" max="14609" width="13.7109375" style="13" bestFit="1" customWidth="1"/>
    <col min="14610" max="14610" width="16.28515625" style="13" customWidth="1"/>
    <col min="14611" max="14621" width="9.140625" style="13"/>
    <col min="14622" max="14622" width="13.7109375" style="13" bestFit="1" customWidth="1"/>
    <col min="14623" max="14623" width="16.28515625" style="13" customWidth="1"/>
    <col min="14624" max="14634" width="9.140625" style="13"/>
    <col min="14635" max="14635" width="13.7109375" style="13" bestFit="1" customWidth="1"/>
    <col min="14636" max="14636" width="16.28515625" style="13" customWidth="1"/>
    <col min="14637" max="14647" width="9.140625" style="13"/>
    <col min="14648" max="14648" width="13.7109375" style="13" bestFit="1" customWidth="1"/>
    <col min="14649" max="14649" width="16.28515625" style="13" customWidth="1"/>
    <col min="14650" max="14660" width="9.140625" style="13"/>
    <col min="14661" max="14661" width="13.7109375" style="13" bestFit="1" customWidth="1"/>
    <col min="14662" max="14662" width="16.28515625" style="13" customWidth="1"/>
    <col min="14663" max="14673" width="9.140625" style="13"/>
    <col min="14674" max="14674" width="13.7109375" style="13" bestFit="1" customWidth="1"/>
    <col min="14675" max="14675" width="16.28515625" style="13" customWidth="1"/>
    <col min="14676" max="14686" width="9.140625" style="13"/>
    <col min="14687" max="14687" width="13.7109375" style="13" bestFit="1" customWidth="1"/>
    <col min="14688" max="14688" width="16.28515625" style="13" customWidth="1"/>
    <col min="14689" max="14699" width="9.140625" style="13"/>
    <col min="14700" max="14700" width="13.7109375" style="13" bestFit="1" customWidth="1"/>
    <col min="14701" max="14701" width="16.28515625" style="13" customWidth="1"/>
    <col min="14702" max="14712" width="9.140625" style="13"/>
    <col min="14713" max="14713" width="13.7109375" style="13" bestFit="1" customWidth="1"/>
    <col min="14714" max="14714" width="16.28515625" style="13" customWidth="1"/>
    <col min="14715" max="14725" width="9.140625" style="13"/>
    <col min="14726" max="14726" width="13.7109375" style="13" bestFit="1" customWidth="1"/>
    <col min="14727" max="14727" width="16.28515625" style="13" customWidth="1"/>
    <col min="14728" max="14738" width="9.140625" style="13"/>
    <col min="14739" max="14739" width="13.7109375" style="13" bestFit="1" customWidth="1"/>
    <col min="14740" max="14740" width="16.28515625" style="13" customWidth="1"/>
    <col min="14741" max="14751" width="9.140625" style="13"/>
    <col min="14752" max="14752" width="13.7109375" style="13" bestFit="1" customWidth="1"/>
    <col min="14753" max="14753" width="16.28515625" style="13" customWidth="1"/>
    <col min="14754" max="14764" width="9.140625" style="13"/>
    <col min="14765" max="14765" width="13.7109375" style="13" bestFit="1" customWidth="1"/>
    <col min="14766" max="14766" width="16.28515625" style="13" customWidth="1"/>
    <col min="14767" max="14777" width="9.140625" style="13"/>
    <col min="14778" max="14778" width="13.7109375" style="13" bestFit="1" customWidth="1"/>
    <col min="14779" max="14779" width="16.28515625" style="13" customWidth="1"/>
    <col min="14780" max="14790" width="9.140625" style="13"/>
    <col min="14791" max="14791" width="13.7109375" style="13" bestFit="1" customWidth="1"/>
    <col min="14792" max="14792" width="16.28515625" style="13" customWidth="1"/>
    <col min="14793" max="14803" width="9.140625" style="13"/>
    <col min="14804" max="14804" width="13.7109375" style="13" bestFit="1" customWidth="1"/>
    <col min="14805" max="14805" width="16.28515625" style="13" customWidth="1"/>
    <col min="14806" max="14816" width="9.140625" style="13"/>
    <col min="14817" max="14817" width="13.7109375" style="13" bestFit="1" customWidth="1"/>
    <col min="14818" max="14818" width="16.28515625" style="13" customWidth="1"/>
    <col min="14819" max="14829" width="9.140625" style="13"/>
    <col min="14830" max="14830" width="13.7109375" style="13" bestFit="1" customWidth="1"/>
    <col min="14831" max="14831" width="16.28515625" style="13" customWidth="1"/>
    <col min="14832" max="14842" width="9.140625" style="13"/>
    <col min="14843" max="14843" width="13.7109375" style="13" bestFit="1" customWidth="1"/>
    <col min="14844" max="14844" width="16.28515625" style="13" customWidth="1"/>
    <col min="14845" max="14848" width="9.140625" style="13"/>
    <col min="14849" max="14849" width="33.140625" style="13" customWidth="1"/>
    <col min="14850" max="14850" width="60.28515625" style="13" customWidth="1"/>
    <col min="14851" max="14851" width="0" style="13" hidden="1" customWidth="1"/>
    <col min="14852" max="14852" width="23.28515625" style="13" customWidth="1"/>
    <col min="14853" max="14853" width="18.140625" style="13" customWidth="1"/>
    <col min="14854" max="14854" width="14.85546875" style="13" bestFit="1" customWidth="1"/>
    <col min="14855" max="14864" width="9.140625" style="13"/>
    <col min="14865" max="14865" width="13.7109375" style="13" bestFit="1" customWidth="1"/>
    <col min="14866" max="14866" width="16.28515625" style="13" customWidth="1"/>
    <col min="14867" max="14877" width="9.140625" style="13"/>
    <col min="14878" max="14878" width="13.7109375" style="13" bestFit="1" customWidth="1"/>
    <col min="14879" max="14879" width="16.28515625" style="13" customWidth="1"/>
    <col min="14880" max="14890" width="9.140625" style="13"/>
    <col min="14891" max="14891" width="13.7109375" style="13" bestFit="1" customWidth="1"/>
    <col min="14892" max="14892" width="16.28515625" style="13" customWidth="1"/>
    <col min="14893" max="14903" width="9.140625" style="13"/>
    <col min="14904" max="14904" width="13.7109375" style="13" bestFit="1" customWidth="1"/>
    <col min="14905" max="14905" width="16.28515625" style="13" customWidth="1"/>
    <col min="14906" max="14916" width="9.140625" style="13"/>
    <col min="14917" max="14917" width="13.7109375" style="13" bestFit="1" customWidth="1"/>
    <col min="14918" max="14918" width="16.28515625" style="13" customWidth="1"/>
    <col min="14919" max="14929" width="9.140625" style="13"/>
    <col min="14930" max="14930" width="13.7109375" style="13" bestFit="1" customWidth="1"/>
    <col min="14931" max="14931" width="16.28515625" style="13" customWidth="1"/>
    <col min="14932" max="14942" width="9.140625" style="13"/>
    <col min="14943" max="14943" width="13.7109375" style="13" bestFit="1" customWidth="1"/>
    <col min="14944" max="14944" width="16.28515625" style="13" customWidth="1"/>
    <col min="14945" max="14955" width="9.140625" style="13"/>
    <col min="14956" max="14956" width="13.7109375" style="13" bestFit="1" customWidth="1"/>
    <col min="14957" max="14957" width="16.28515625" style="13" customWidth="1"/>
    <col min="14958" max="14968" width="9.140625" style="13"/>
    <col min="14969" max="14969" width="13.7109375" style="13" bestFit="1" customWidth="1"/>
    <col min="14970" max="14970" width="16.28515625" style="13" customWidth="1"/>
    <col min="14971" max="14981" width="9.140625" style="13"/>
    <col min="14982" max="14982" width="13.7109375" style="13" bestFit="1" customWidth="1"/>
    <col min="14983" max="14983" width="16.28515625" style="13" customWidth="1"/>
    <col min="14984" max="14994" width="9.140625" style="13"/>
    <col min="14995" max="14995" width="13.7109375" style="13" bestFit="1" customWidth="1"/>
    <col min="14996" max="14996" width="16.28515625" style="13" customWidth="1"/>
    <col min="14997" max="15007" width="9.140625" style="13"/>
    <col min="15008" max="15008" width="13.7109375" style="13" bestFit="1" customWidth="1"/>
    <col min="15009" max="15009" width="16.28515625" style="13" customWidth="1"/>
    <col min="15010" max="15020" width="9.140625" style="13"/>
    <col min="15021" max="15021" width="13.7109375" style="13" bestFit="1" customWidth="1"/>
    <col min="15022" max="15022" width="16.28515625" style="13" customWidth="1"/>
    <col min="15023" max="15033" width="9.140625" style="13"/>
    <col min="15034" max="15034" width="13.7109375" style="13" bestFit="1" customWidth="1"/>
    <col min="15035" max="15035" width="16.28515625" style="13" customWidth="1"/>
    <col min="15036" max="15046" width="9.140625" style="13"/>
    <col min="15047" max="15047" width="13.7109375" style="13" bestFit="1" customWidth="1"/>
    <col min="15048" max="15048" width="16.28515625" style="13" customWidth="1"/>
    <col min="15049" max="15059" width="9.140625" style="13"/>
    <col min="15060" max="15060" width="13.7109375" style="13" bestFit="1" customWidth="1"/>
    <col min="15061" max="15061" width="16.28515625" style="13" customWidth="1"/>
    <col min="15062" max="15072" width="9.140625" style="13"/>
    <col min="15073" max="15073" width="13.7109375" style="13" bestFit="1" customWidth="1"/>
    <col min="15074" max="15074" width="16.28515625" style="13" customWidth="1"/>
    <col min="15075" max="15085" width="9.140625" style="13"/>
    <col min="15086" max="15086" width="13.7109375" style="13" bestFit="1" customWidth="1"/>
    <col min="15087" max="15087" width="16.28515625" style="13" customWidth="1"/>
    <col min="15088" max="15098" width="9.140625" style="13"/>
    <col min="15099" max="15099" width="13.7109375" style="13" bestFit="1" customWidth="1"/>
    <col min="15100" max="15100" width="16.28515625" style="13" customWidth="1"/>
    <col min="15101" max="15104" width="9.140625" style="13"/>
    <col min="15105" max="15105" width="33.140625" style="13" customWidth="1"/>
    <col min="15106" max="15106" width="60.28515625" style="13" customWidth="1"/>
    <col min="15107" max="15107" width="0" style="13" hidden="1" customWidth="1"/>
    <col min="15108" max="15108" width="23.28515625" style="13" customWidth="1"/>
    <col min="15109" max="15109" width="18.140625" style="13" customWidth="1"/>
    <col min="15110" max="15110" width="14.85546875" style="13" bestFit="1" customWidth="1"/>
    <col min="15111" max="15120" width="9.140625" style="13"/>
    <col min="15121" max="15121" width="13.7109375" style="13" bestFit="1" customWidth="1"/>
    <col min="15122" max="15122" width="16.28515625" style="13" customWidth="1"/>
    <col min="15123" max="15133" width="9.140625" style="13"/>
    <col min="15134" max="15134" width="13.7109375" style="13" bestFit="1" customWidth="1"/>
    <col min="15135" max="15135" width="16.28515625" style="13" customWidth="1"/>
    <col min="15136" max="15146" width="9.140625" style="13"/>
    <col min="15147" max="15147" width="13.7109375" style="13" bestFit="1" customWidth="1"/>
    <col min="15148" max="15148" width="16.28515625" style="13" customWidth="1"/>
    <col min="15149" max="15159" width="9.140625" style="13"/>
    <col min="15160" max="15160" width="13.7109375" style="13" bestFit="1" customWidth="1"/>
    <col min="15161" max="15161" width="16.28515625" style="13" customWidth="1"/>
    <col min="15162" max="15172" width="9.140625" style="13"/>
    <col min="15173" max="15173" width="13.7109375" style="13" bestFit="1" customWidth="1"/>
    <col min="15174" max="15174" width="16.28515625" style="13" customWidth="1"/>
    <col min="15175" max="15185" width="9.140625" style="13"/>
    <col min="15186" max="15186" width="13.7109375" style="13" bestFit="1" customWidth="1"/>
    <col min="15187" max="15187" width="16.28515625" style="13" customWidth="1"/>
    <col min="15188" max="15198" width="9.140625" style="13"/>
    <col min="15199" max="15199" width="13.7109375" style="13" bestFit="1" customWidth="1"/>
    <col min="15200" max="15200" width="16.28515625" style="13" customWidth="1"/>
    <col min="15201" max="15211" width="9.140625" style="13"/>
    <col min="15212" max="15212" width="13.7109375" style="13" bestFit="1" customWidth="1"/>
    <col min="15213" max="15213" width="16.28515625" style="13" customWidth="1"/>
    <col min="15214" max="15224" width="9.140625" style="13"/>
    <col min="15225" max="15225" width="13.7109375" style="13" bestFit="1" customWidth="1"/>
    <col min="15226" max="15226" width="16.28515625" style="13" customWidth="1"/>
    <col min="15227" max="15237" width="9.140625" style="13"/>
    <col min="15238" max="15238" width="13.7109375" style="13" bestFit="1" customWidth="1"/>
    <col min="15239" max="15239" width="16.28515625" style="13" customWidth="1"/>
    <col min="15240" max="15250" width="9.140625" style="13"/>
    <col min="15251" max="15251" width="13.7109375" style="13" bestFit="1" customWidth="1"/>
    <col min="15252" max="15252" width="16.28515625" style="13" customWidth="1"/>
    <col min="15253" max="15263" width="9.140625" style="13"/>
    <col min="15264" max="15264" width="13.7109375" style="13" bestFit="1" customWidth="1"/>
    <col min="15265" max="15265" width="16.28515625" style="13" customWidth="1"/>
    <col min="15266" max="15276" width="9.140625" style="13"/>
    <col min="15277" max="15277" width="13.7109375" style="13" bestFit="1" customWidth="1"/>
    <col min="15278" max="15278" width="16.28515625" style="13" customWidth="1"/>
    <col min="15279" max="15289" width="9.140625" style="13"/>
    <col min="15290" max="15290" width="13.7109375" style="13" bestFit="1" customWidth="1"/>
    <col min="15291" max="15291" width="16.28515625" style="13" customWidth="1"/>
    <col min="15292" max="15302" width="9.140625" style="13"/>
    <col min="15303" max="15303" width="13.7109375" style="13" bestFit="1" customWidth="1"/>
    <col min="15304" max="15304" width="16.28515625" style="13" customWidth="1"/>
    <col min="15305" max="15315" width="9.140625" style="13"/>
    <col min="15316" max="15316" width="13.7109375" style="13" bestFit="1" customWidth="1"/>
    <col min="15317" max="15317" width="16.28515625" style="13" customWidth="1"/>
    <col min="15318" max="15328" width="9.140625" style="13"/>
    <col min="15329" max="15329" width="13.7109375" style="13" bestFit="1" customWidth="1"/>
    <col min="15330" max="15330" width="16.28515625" style="13" customWidth="1"/>
    <col min="15331" max="15341" width="9.140625" style="13"/>
    <col min="15342" max="15342" width="13.7109375" style="13" bestFit="1" customWidth="1"/>
    <col min="15343" max="15343" width="16.28515625" style="13" customWidth="1"/>
    <col min="15344" max="15354" width="9.140625" style="13"/>
    <col min="15355" max="15355" width="13.7109375" style="13" bestFit="1" customWidth="1"/>
    <col min="15356" max="15356" width="16.28515625" style="13" customWidth="1"/>
    <col min="15357" max="15360" width="9.140625" style="13"/>
    <col min="15361" max="15361" width="33.140625" style="13" customWidth="1"/>
    <col min="15362" max="15362" width="60.28515625" style="13" customWidth="1"/>
    <col min="15363" max="15363" width="0" style="13" hidden="1" customWidth="1"/>
    <col min="15364" max="15364" width="23.28515625" style="13" customWidth="1"/>
    <col min="15365" max="15365" width="18.140625" style="13" customWidth="1"/>
    <col min="15366" max="15366" width="14.85546875" style="13" bestFit="1" customWidth="1"/>
    <col min="15367" max="15376" width="9.140625" style="13"/>
    <col min="15377" max="15377" width="13.7109375" style="13" bestFit="1" customWidth="1"/>
    <col min="15378" max="15378" width="16.28515625" style="13" customWidth="1"/>
    <col min="15379" max="15389" width="9.140625" style="13"/>
    <col min="15390" max="15390" width="13.7109375" style="13" bestFit="1" customWidth="1"/>
    <col min="15391" max="15391" width="16.28515625" style="13" customWidth="1"/>
    <col min="15392" max="15402" width="9.140625" style="13"/>
    <col min="15403" max="15403" width="13.7109375" style="13" bestFit="1" customWidth="1"/>
    <col min="15404" max="15404" width="16.28515625" style="13" customWidth="1"/>
    <col min="15405" max="15415" width="9.140625" style="13"/>
    <col min="15416" max="15416" width="13.7109375" style="13" bestFit="1" customWidth="1"/>
    <col min="15417" max="15417" width="16.28515625" style="13" customWidth="1"/>
    <col min="15418" max="15428" width="9.140625" style="13"/>
    <col min="15429" max="15429" width="13.7109375" style="13" bestFit="1" customWidth="1"/>
    <col min="15430" max="15430" width="16.28515625" style="13" customWidth="1"/>
    <col min="15431" max="15441" width="9.140625" style="13"/>
    <col min="15442" max="15442" width="13.7109375" style="13" bestFit="1" customWidth="1"/>
    <col min="15443" max="15443" width="16.28515625" style="13" customWidth="1"/>
    <col min="15444" max="15454" width="9.140625" style="13"/>
    <col min="15455" max="15455" width="13.7109375" style="13" bestFit="1" customWidth="1"/>
    <col min="15456" max="15456" width="16.28515625" style="13" customWidth="1"/>
    <col min="15457" max="15467" width="9.140625" style="13"/>
    <col min="15468" max="15468" width="13.7109375" style="13" bestFit="1" customWidth="1"/>
    <col min="15469" max="15469" width="16.28515625" style="13" customWidth="1"/>
    <col min="15470" max="15480" width="9.140625" style="13"/>
    <col min="15481" max="15481" width="13.7109375" style="13" bestFit="1" customWidth="1"/>
    <col min="15482" max="15482" width="16.28515625" style="13" customWidth="1"/>
    <col min="15483" max="15493" width="9.140625" style="13"/>
    <col min="15494" max="15494" width="13.7109375" style="13" bestFit="1" customWidth="1"/>
    <col min="15495" max="15495" width="16.28515625" style="13" customWidth="1"/>
    <col min="15496" max="15506" width="9.140625" style="13"/>
    <col min="15507" max="15507" width="13.7109375" style="13" bestFit="1" customWidth="1"/>
    <col min="15508" max="15508" width="16.28515625" style="13" customWidth="1"/>
    <col min="15509" max="15519" width="9.140625" style="13"/>
    <col min="15520" max="15520" width="13.7109375" style="13" bestFit="1" customWidth="1"/>
    <col min="15521" max="15521" width="16.28515625" style="13" customWidth="1"/>
    <col min="15522" max="15532" width="9.140625" style="13"/>
    <col min="15533" max="15533" width="13.7109375" style="13" bestFit="1" customWidth="1"/>
    <col min="15534" max="15534" width="16.28515625" style="13" customWidth="1"/>
    <col min="15535" max="15545" width="9.140625" style="13"/>
    <col min="15546" max="15546" width="13.7109375" style="13" bestFit="1" customWidth="1"/>
    <col min="15547" max="15547" width="16.28515625" style="13" customWidth="1"/>
    <col min="15548" max="15558" width="9.140625" style="13"/>
    <col min="15559" max="15559" width="13.7109375" style="13" bestFit="1" customWidth="1"/>
    <col min="15560" max="15560" width="16.28515625" style="13" customWidth="1"/>
    <col min="15561" max="15571" width="9.140625" style="13"/>
    <col min="15572" max="15572" width="13.7109375" style="13" bestFit="1" customWidth="1"/>
    <col min="15573" max="15573" width="16.28515625" style="13" customWidth="1"/>
    <col min="15574" max="15584" width="9.140625" style="13"/>
    <col min="15585" max="15585" width="13.7109375" style="13" bestFit="1" customWidth="1"/>
    <col min="15586" max="15586" width="16.28515625" style="13" customWidth="1"/>
    <col min="15587" max="15597" width="9.140625" style="13"/>
    <col min="15598" max="15598" width="13.7109375" style="13" bestFit="1" customWidth="1"/>
    <col min="15599" max="15599" width="16.28515625" style="13" customWidth="1"/>
    <col min="15600" max="15610" width="9.140625" style="13"/>
    <col min="15611" max="15611" width="13.7109375" style="13" bestFit="1" customWidth="1"/>
    <col min="15612" max="15612" width="16.28515625" style="13" customWidth="1"/>
    <col min="15613" max="15616" width="9.140625" style="13"/>
    <col min="15617" max="15617" width="33.140625" style="13" customWidth="1"/>
    <col min="15618" max="15618" width="60.28515625" style="13" customWidth="1"/>
    <col min="15619" max="15619" width="0" style="13" hidden="1" customWidth="1"/>
    <col min="15620" max="15620" width="23.28515625" style="13" customWidth="1"/>
    <col min="15621" max="15621" width="18.140625" style="13" customWidth="1"/>
    <col min="15622" max="15622" width="14.85546875" style="13" bestFit="1" customWidth="1"/>
    <col min="15623" max="15632" width="9.140625" style="13"/>
    <col min="15633" max="15633" width="13.7109375" style="13" bestFit="1" customWidth="1"/>
    <col min="15634" max="15634" width="16.28515625" style="13" customWidth="1"/>
    <col min="15635" max="15645" width="9.140625" style="13"/>
    <col min="15646" max="15646" width="13.7109375" style="13" bestFit="1" customWidth="1"/>
    <col min="15647" max="15647" width="16.28515625" style="13" customWidth="1"/>
    <col min="15648" max="15658" width="9.140625" style="13"/>
    <col min="15659" max="15659" width="13.7109375" style="13" bestFit="1" customWidth="1"/>
    <col min="15660" max="15660" width="16.28515625" style="13" customWidth="1"/>
    <col min="15661" max="15671" width="9.140625" style="13"/>
    <col min="15672" max="15672" width="13.7109375" style="13" bestFit="1" customWidth="1"/>
    <col min="15673" max="15673" width="16.28515625" style="13" customWidth="1"/>
    <col min="15674" max="15684" width="9.140625" style="13"/>
    <col min="15685" max="15685" width="13.7109375" style="13" bestFit="1" customWidth="1"/>
    <col min="15686" max="15686" width="16.28515625" style="13" customWidth="1"/>
    <col min="15687" max="15697" width="9.140625" style="13"/>
    <col min="15698" max="15698" width="13.7109375" style="13" bestFit="1" customWidth="1"/>
    <col min="15699" max="15699" width="16.28515625" style="13" customWidth="1"/>
    <col min="15700" max="15710" width="9.140625" style="13"/>
    <col min="15711" max="15711" width="13.7109375" style="13" bestFit="1" customWidth="1"/>
    <col min="15712" max="15712" width="16.28515625" style="13" customWidth="1"/>
    <col min="15713" max="15723" width="9.140625" style="13"/>
    <col min="15724" max="15724" width="13.7109375" style="13" bestFit="1" customWidth="1"/>
    <col min="15725" max="15725" width="16.28515625" style="13" customWidth="1"/>
    <col min="15726" max="15736" width="9.140625" style="13"/>
    <col min="15737" max="15737" width="13.7109375" style="13" bestFit="1" customWidth="1"/>
    <col min="15738" max="15738" width="16.28515625" style="13" customWidth="1"/>
    <col min="15739" max="15749" width="9.140625" style="13"/>
    <col min="15750" max="15750" width="13.7109375" style="13" bestFit="1" customWidth="1"/>
    <col min="15751" max="15751" width="16.28515625" style="13" customWidth="1"/>
    <col min="15752" max="15762" width="9.140625" style="13"/>
    <col min="15763" max="15763" width="13.7109375" style="13" bestFit="1" customWidth="1"/>
    <col min="15764" max="15764" width="16.28515625" style="13" customWidth="1"/>
    <col min="15765" max="15775" width="9.140625" style="13"/>
    <col min="15776" max="15776" width="13.7109375" style="13" bestFit="1" customWidth="1"/>
    <col min="15777" max="15777" width="16.28515625" style="13" customWidth="1"/>
    <col min="15778" max="15788" width="9.140625" style="13"/>
    <col min="15789" max="15789" width="13.7109375" style="13" bestFit="1" customWidth="1"/>
    <col min="15790" max="15790" width="16.28515625" style="13" customWidth="1"/>
    <col min="15791" max="15801" width="9.140625" style="13"/>
    <col min="15802" max="15802" width="13.7109375" style="13" bestFit="1" customWidth="1"/>
    <col min="15803" max="15803" width="16.28515625" style="13" customWidth="1"/>
    <col min="15804" max="15814" width="9.140625" style="13"/>
    <col min="15815" max="15815" width="13.7109375" style="13" bestFit="1" customWidth="1"/>
    <col min="15816" max="15816" width="16.28515625" style="13" customWidth="1"/>
    <col min="15817" max="15827" width="9.140625" style="13"/>
    <col min="15828" max="15828" width="13.7109375" style="13" bestFit="1" customWidth="1"/>
    <col min="15829" max="15829" width="16.28515625" style="13" customWidth="1"/>
    <col min="15830" max="15840" width="9.140625" style="13"/>
    <col min="15841" max="15841" width="13.7109375" style="13" bestFit="1" customWidth="1"/>
    <col min="15842" max="15842" width="16.28515625" style="13" customWidth="1"/>
    <col min="15843" max="15853" width="9.140625" style="13"/>
    <col min="15854" max="15854" width="13.7109375" style="13" bestFit="1" customWidth="1"/>
    <col min="15855" max="15855" width="16.28515625" style="13" customWidth="1"/>
    <col min="15856" max="15866" width="9.140625" style="13"/>
    <col min="15867" max="15867" width="13.7109375" style="13" bestFit="1" customWidth="1"/>
    <col min="15868" max="15868" width="16.28515625" style="13" customWidth="1"/>
    <col min="15869" max="15872" width="9.140625" style="13"/>
    <col min="15873" max="15873" width="33.140625" style="13" customWidth="1"/>
    <col min="15874" max="15874" width="60.28515625" style="13" customWidth="1"/>
    <col min="15875" max="15875" width="0" style="13" hidden="1" customWidth="1"/>
    <col min="15876" max="15876" width="23.28515625" style="13" customWidth="1"/>
    <col min="15877" max="15877" width="18.140625" style="13" customWidth="1"/>
    <col min="15878" max="15878" width="14.85546875" style="13" bestFit="1" customWidth="1"/>
    <col min="15879" max="15888" width="9.140625" style="13"/>
    <col min="15889" max="15889" width="13.7109375" style="13" bestFit="1" customWidth="1"/>
    <col min="15890" max="15890" width="16.28515625" style="13" customWidth="1"/>
    <col min="15891" max="15901" width="9.140625" style="13"/>
    <col min="15902" max="15902" width="13.7109375" style="13" bestFit="1" customWidth="1"/>
    <col min="15903" max="15903" width="16.28515625" style="13" customWidth="1"/>
    <col min="15904" max="15914" width="9.140625" style="13"/>
    <col min="15915" max="15915" width="13.7109375" style="13" bestFit="1" customWidth="1"/>
    <col min="15916" max="15916" width="16.28515625" style="13" customWidth="1"/>
    <col min="15917" max="15927" width="9.140625" style="13"/>
    <col min="15928" max="15928" width="13.7109375" style="13" bestFit="1" customWidth="1"/>
    <col min="15929" max="15929" width="16.28515625" style="13" customWidth="1"/>
    <col min="15930" max="15940" width="9.140625" style="13"/>
    <col min="15941" max="15941" width="13.7109375" style="13" bestFit="1" customWidth="1"/>
    <col min="15942" max="15942" width="16.28515625" style="13" customWidth="1"/>
    <col min="15943" max="15953" width="9.140625" style="13"/>
    <col min="15954" max="15954" width="13.7109375" style="13" bestFit="1" customWidth="1"/>
    <col min="15955" max="15955" width="16.28515625" style="13" customWidth="1"/>
    <col min="15956" max="15966" width="9.140625" style="13"/>
    <col min="15967" max="15967" width="13.7109375" style="13" bestFit="1" customWidth="1"/>
    <col min="15968" max="15968" width="16.28515625" style="13" customWidth="1"/>
    <col min="15969" max="15979" width="9.140625" style="13"/>
    <col min="15980" max="15980" width="13.7109375" style="13" bestFit="1" customWidth="1"/>
    <col min="15981" max="15981" width="16.28515625" style="13" customWidth="1"/>
    <col min="15982" max="15992" width="9.140625" style="13"/>
    <col min="15993" max="15993" width="13.7109375" style="13" bestFit="1" customWidth="1"/>
    <col min="15994" max="15994" width="16.28515625" style="13" customWidth="1"/>
    <col min="15995" max="16005" width="9.140625" style="13"/>
    <col min="16006" max="16006" width="13.7109375" style="13" bestFit="1" customWidth="1"/>
    <col min="16007" max="16007" width="16.28515625" style="13" customWidth="1"/>
    <col min="16008" max="16018" width="9.140625" style="13"/>
    <col min="16019" max="16019" width="13.7109375" style="13" bestFit="1" customWidth="1"/>
    <col min="16020" max="16020" width="16.28515625" style="13" customWidth="1"/>
    <col min="16021" max="16031" width="9.140625" style="13"/>
    <col min="16032" max="16032" width="13.7109375" style="13" bestFit="1" customWidth="1"/>
    <col min="16033" max="16033" width="16.28515625" style="13" customWidth="1"/>
    <col min="16034" max="16044" width="9.140625" style="13"/>
    <col min="16045" max="16045" width="13.7109375" style="13" bestFit="1" customWidth="1"/>
    <col min="16046" max="16046" width="16.28515625" style="13" customWidth="1"/>
    <col min="16047" max="16057" width="9.140625" style="13"/>
    <col min="16058" max="16058" width="13.7109375" style="13" bestFit="1" customWidth="1"/>
    <col min="16059" max="16059" width="16.28515625" style="13" customWidth="1"/>
    <col min="16060" max="16070" width="9.140625" style="13"/>
    <col min="16071" max="16071" width="13.7109375" style="13" bestFit="1" customWidth="1"/>
    <col min="16072" max="16072" width="16.28515625" style="13" customWidth="1"/>
    <col min="16073" max="16083" width="9.140625" style="13"/>
    <col min="16084" max="16084" width="13.7109375" style="13" bestFit="1" customWidth="1"/>
    <col min="16085" max="16085" width="16.28515625" style="13" customWidth="1"/>
    <col min="16086" max="16096" width="9.140625" style="13"/>
    <col min="16097" max="16097" width="13.7109375" style="13" bestFit="1" customWidth="1"/>
    <col min="16098" max="16098" width="16.28515625" style="13" customWidth="1"/>
    <col min="16099" max="16109" width="9.140625" style="13"/>
    <col min="16110" max="16110" width="13.7109375" style="13" bestFit="1" customWidth="1"/>
    <col min="16111" max="16111" width="16.28515625" style="13" customWidth="1"/>
    <col min="16112" max="16122" width="9.140625" style="13"/>
    <col min="16123" max="16123" width="13.7109375" style="13" bestFit="1" customWidth="1"/>
    <col min="16124" max="16124" width="16.28515625" style="13" customWidth="1"/>
    <col min="16125" max="16128" width="9.140625" style="13"/>
    <col min="16129" max="16129" width="33.140625" style="13" customWidth="1"/>
    <col min="16130" max="16130" width="60.28515625" style="13" customWidth="1"/>
    <col min="16131" max="16131" width="0" style="13" hidden="1" customWidth="1"/>
    <col min="16132" max="16132" width="23.28515625" style="13" customWidth="1"/>
    <col min="16133" max="16133" width="18.140625" style="13" customWidth="1"/>
    <col min="16134" max="16134" width="14.85546875" style="13" bestFit="1" customWidth="1"/>
    <col min="16135" max="16144" width="9.140625" style="13"/>
    <col min="16145" max="16145" width="13.7109375" style="13" bestFit="1" customWidth="1"/>
    <col min="16146" max="16146" width="16.28515625" style="13" customWidth="1"/>
    <col min="16147" max="16157" width="9.140625" style="13"/>
    <col min="16158" max="16158" width="13.7109375" style="13" bestFit="1" customWidth="1"/>
    <col min="16159" max="16159" width="16.28515625" style="13" customWidth="1"/>
    <col min="16160" max="16170" width="9.140625" style="13"/>
    <col min="16171" max="16171" width="13.7109375" style="13" bestFit="1" customWidth="1"/>
    <col min="16172" max="16172" width="16.28515625" style="13" customWidth="1"/>
    <col min="16173" max="16183" width="9.140625" style="13"/>
    <col min="16184" max="16184" width="13.7109375" style="13" bestFit="1" customWidth="1"/>
    <col min="16185" max="16185" width="16.28515625" style="13" customWidth="1"/>
    <col min="16186" max="16196" width="9.140625" style="13"/>
    <col min="16197" max="16197" width="13.7109375" style="13" bestFit="1" customWidth="1"/>
    <col min="16198" max="16198" width="16.28515625" style="13" customWidth="1"/>
    <col min="16199" max="16209" width="9.140625" style="13"/>
    <col min="16210" max="16210" width="13.7109375" style="13" bestFit="1" customWidth="1"/>
    <col min="16211" max="16211" width="16.28515625" style="13" customWidth="1"/>
    <col min="16212" max="16222" width="9.140625" style="13"/>
    <col min="16223" max="16223" width="13.7109375" style="13" bestFit="1" customWidth="1"/>
    <col min="16224" max="16224" width="16.28515625" style="13" customWidth="1"/>
    <col min="16225" max="16235" width="9.140625" style="13"/>
    <col min="16236" max="16236" width="13.7109375" style="13" bestFit="1" customWidth="1"/>
    <col min="16237" max="16237" width="16.28515625" style="13" customWidth="1"/>
    <col min="16238" max="16248" width="9.140625" style="13"/>
    <col min="16249" max="16249" width="13.7109375" style="13" bestFit="1" customWidth="1"/>
    <col min="16250" max="16250" width="16.28515625" style="13" customWidth="1"/>
    <col min="16251" max="16261" width="9.140625" style="13"/>
    <col min="16262" max="16262" width="13.7109375" style="13" bestFit="1" customWidth="1"/>
    <col min="16263" max="16263" width="16.28515625" style="13" customWidth="1"/>
    <col min="16264" max="16274" width="9.140625" style="13"/>
    <col min="16275" max="16275" width="13.7109375" style="13" bestFit="1" customWidth="1"/>
    <col min="16276" max="16276" width="16.28515625" style="13" customWidth="1"/>
    <col min="16277" max="16287" width="9.140625" style="13"/>
    <col min="16288" max="16288" width="13.7109375" style="13" bestFit="1" customWidth="1"/>
    <col min="16289" max="16289" width="16.28515625" style="13" customWidth="1"/>
    <col min="16290" max="16300" width="9.140625" style="13"/>
    <col min="16301" max="16301" width="13.7109375" style="13" bestFit="1" customWidth="1"/>
    <col min="16302" max="16302" width="16.28515625" style="13" customWidth="1"/>
    <col min="16303" max="16313" width="9.140625" style="13"/>
    <col min="16314" max="16314" width="13.7109375" style="13" bestFit="1" customWidth="1"/>
    <col min="16315" max="16315" width="16.28515625" style="13" customWidth="1"/>
    <col min="16316" max="16326" width="9.140625" style="13"/>
    <col min="16327" max="16327" width="13.7109375" style="13" bestFit="1" customWidth="1"/>
    <col min="16328" max="16328" width="16.28515625" style="13" customWidth="1"/>
    <col min="16329" max="16339" width="9.140625" style="13"/>
    <col min="16340" max="16340" width="13.7109375" style="13" bestFit="1" customWidth="1"/>
    <col min="16341" max="16341" width="16.28515625" style="13" customWidth="1"/>
    <col min="16342" max="16352" width="9.140625" style="13"/>
    <col min="16353" max="16353" width="13.7109375" style="13" bestFit="1" customWidth="1"/>
    <col min="16354" max="16354" width="16.28515625" style="13" customWidth="1"/>
    <col min="16355" max="16365" width="9.140625" style="13"/>
    <col min="16366" max="16366" width="13.7109375" style="13" bestFit="1" customWidth="1"/>
    <col min="16367" max="16367" width="16.28515625" style="13" customWidth="1"/>
    <col min="16368" max="16378" width="9.140625" style="13"/>
    <col min="16379" max="16379" width="13.7109375" style="13" bestFit="1" customWidth="1"/>
    <col min="16380" max="16380" width="16.28515625" style="13" customWidth="1"/>
    <col min="16381" max="16384" width="9.140625" style="13"/>
  </cols>
  <sheetData>
    <row r="1" spans="1:254" s="5" customFormat="1" x14ac:dyDescent="0.25">
      <c r="A1" s="1"/>
      <c r="B1" s="2"/>
      <c r="C1" s="55" t="s">
        <v>0</v>
      </c>
      <c r="D1" s="56"/>
      <c r="E1" s="56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s="5" customFormat="1" ht="15" customHeight="1" x14ac:dyDescent="0.25">
      <c r="A2" s="6"/>
      <c r="B2" s="2"/>
      <c r="C2" s="55" t="s">
        <v>378</v>
      </c>
      <c r="D2" s="57"/>
      <c r="E2" s="5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12.75" customHeight="1" x14ac:dyDescent="0.25">
      <c r="A3" s="6"/>
      <c r="B3" s="2"/>
      <c r="C3" s="57"/>
      <c r="D3" s="57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s="5" customFormat="1" ht="37.5" customHeight="1" x14ac:dyDescent="0.25">
      <c r="A4" s="6"/>
      <c r="B4" s="2"/>
      <c r="C4" s="57"/>
      <c r="D4" s="57"/>
      <c r="E4" s="5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s="5" customFormat="1" ht="40.5" customHeight="1" x14ac:dyDescent="0.25">
      <c r="A5" s="58" t="s">
        <v>1</v>
      </c>
      <c r="B5" s="58"/>
      <c r="C5" s="58"/>
      <c r="D5" s="58"/>
      <c r="E5" s="58"/>
      <c r="F5" s="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5" customFormat="1" ht="21" customHeight="1" x14ac:dyDescent="0.25">
      <c r="A6" s="8"/>
      <c r="B6" s="8"/>
      <c r="C6" s="9"/>
      <c r="D6" s="10"/>
      <c r="E6" s="11" t="s">
        <v>2</v>
      </c>
      <c r="F6" s="1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14" customFormat="1" ht="15.75" customHeight="1" x14ac:dyDescent="0.25">
      <c r="A7" s="59" t="s">
        <v>3</v>
      </c>
      <c r="B7" s="60" t="s">
        <v>4</v>
      </c>
      <c r="C7" s="61" t="s">
        <v>5</v>
      </c>
      <c r="D7" s="61" t="s">
        <v>6</v>
      </c>
      <c r="E7" s="63" t="s">
        <v>7</v>
      </c>
      <c r="F7" s="4"/>
      <c r="G7" s="4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</row>
    <row r="8" spans="1:254" s="17" customFormat="1" ht="34.5" customHeight="1" x14ac:dyDescent="0.25">
      <c r="A8" s="59"/>
      <c r="B8" s="60"/>
      <c r="C8" s="62"/>
      <c r="D8" s="62"/>
      <c r="E8" s="64"/>
      <c r="F8" s="15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</row>
    <row r="9" spans="1:254" s="22" customFormat="1" ht="13.5" customHeight="1" x14ac:dyDescent="0.2">
      <c r="A9" s="18">
        <v>1</v>
      </c>
      <c r="B9" s="19">
        <v>2</v>
      </c>
      <c r="C9" s="18">
        <v>3</v>
      </c>
      <c r="D9" s="18">
        <v>4</v>
      </c>
      <c r="E9" s="19">
        <v>5</v>
      </c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</row>
    <row r="10" spans="1:254" x14ac:dyDescent="0.25">
      <c r="A10" s="23" t="s">
        <v>8</v>
      </c>
      <c r="B10" s="24" t="s">
        <v>9</v>
      </c>
      <c r="C10" s="25">
        <f>C11+C107</f>
        <v>393893.33114999998</v>
      </c>
      <c r="D10" s="25">
        <f>D11+D107</f>
        <v>17143.900000000052</v>
      </c>
      <c r="E10" s="25">
        <f>E11+E107</f>
        <v>411037.23115000001</v>
      </c>
      <c r="F10" s="26">
        <f>E10+36670.69882</f>
        <v>447707.92997</v>
      </c>
      <c r="G10" s="27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</row>
    <row r="11" spans="1:254" ht="17.25" customHeight="1" x14ac:dyDescent="0.25">
      <c r="A11" s="23" t="s">
        <v>10</v>
      </c>
      <c r="B11" s="24" t="s">
        <v>11</v>
      </c>
      <c r="C11" s="25">
        <f>C12+C54</f>
        <v>93929.579999999987</v>
      </c>
      <c r="D11" s="25">
        <f>E11-C11</f>
        <v>460.0000000000291</v>
      </c>
      <c r="E11" s="25">
        <f>E12+E54</f>
        <v>94389.580000000016</v>
      </c>
      <c r="F11" s="29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</row>
    <row r="12" spans="1:254" ht="23.25" hidden="1" customHeight="1" x14ac:dyDescent="0.25">
      <c r="A12" s="23"/>
      <c r="B12" s="24" t="s">
        <v>12</v>
      </c>
      <c r="C12" s="25">
        <f>C13+C19+C25+C36+C43+C46</f>
        <v>89895.239999999991</v>
      </c>
      <c r="D12" s="25">
        <f>D13+D19+D25+D36+D43+D46</f>
        <v>-146.90696999999636</v>
      </c>
      <c r="E12" s="25">
        <f>E13+E19+E25+E36+E43+E46</f>
        <v>89748.333030000009</v>
      </c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</row>
    <row r="13" spans="1:254" x14ac:dyDescent="0.25">
      <c r="A13" s="23" t="s">
        <v>13</v>
      </c>
      <c r="B13" s="24" t="s">
        <v>14</v>
      </c>
      <c r="C13" s="25">
        <f>C14</f>
        <v>43000</v>
      </c>
      <c r="D13" s="25">
        <f t="shared" ref="D13:D24" si="0">E13-C13</f>
        <v>-1768.1569699999964</v>
      </c>
      <c r="E13" s="25">
        <f>E14</f>
        <v>41231.843030000004</v>
      </c>
      <c r="F13" s="32"/>
    </row>
    <row r="14" spans="1:254" x14ac:dyDescent="0.25">
      <c r="A14" s="23" t="s">
        <v>15</v>
      </c>
      <c r="B14" s="24" t="s">
        <v>16</v>
      </c>
      <c r="C14" s="25">
        <f>SUM(C15:C18)</f>
        <v>43000</v>
      </c>
      <c r="D14" s="25">
        <f t="shared" si="0"/>
        <v>-1768.1569699999964</v>
      </c>
      <c r="E14" s="25">
        <f>SUM(E15:E18)</f>
        <v>41231.843030000004</v>
      </c>
      <c r="F14" s="33"/>
    </row>
    <row r="15" spans="1:254" ht="72.75" customHeight="1" x14ac:dyDescent="0.25">
      <c r="A15" s="23" t="s">
        <v>17</v>
      </c>
      <c r="B15" s="24" t="s">
        <v>18</v>
      </c>
      <c r="C15" s="25">
        <v>42683</v>
      </c>
      <c r="D15" s="25">
        <f t="shared" si="0"/>
        <v>-1885.6569699999964</v>
      </c>
      <c r="E15" s="25">
        <f>40000-434.5-1000+1000+1000+265.62+0.00103-152.568+118.79</f>
        <v>40797.343030000004</v>
      </c>
      <c r="F15" s="33"/>
    </row>
    <row r="16" spans="1:254" ht="93.75" customHeight="1" x14ac:dyDescent="0.25">
      <c r="A16" s="23" t="s">
        <v>19</v>
      </c>
      <c r="B16" s="24" t="s">
        <v>20</v>
      </c>
      <c r="C16" s="25">
        <v>133</v>
      </c>
      <c r="D16" s="25">
        <f t="shared" si="0"/>
        <v>-59</v>
      </c>
      <c r="E16" s="25">
        <v>74</v>
      </c>
      <c r="Q16" s="33"/>
      <c r="R16" s="33"/>
      <c r="AD16" s="33"/>
      <c r="AE16" s="33"/>
      <c r="AQ16" s="33"/>
      <c r="AR16" s="33"/>
      <c r="BD16" s="33"/>
      <c r="BE16" s="33"/>
      <c r="BQ16" s="33"/>
      <c r="BR16" s="33"/>
      <c r="CD16" s="33"/>
      <c r="CE16" s="33"/>
      <c r="CQ16" s="33"/>
      <c r="CR16" s="33"/>
      <c r="DD16" s="33"/>
      <c r="DE16" s="33"/>
      <c r="DQ16" s="33"/>
      <c r="DR16" s="33"/>
      <c r="ED16" s="33"/>
      <c r="EE16" s="33"/>
      <c r="EQ16" s="33"/>
      <c r="ER16" s="33"/>
      <c r="FD16" s="33"/>
      <c r="FE16" s="33"/>
      <c r="FQ16" s="33"/>
      <c r="FR16" s="33"/>
      <c r="GD16" s="33"/>
      <c r="GE16" s="33"/>
      <c r="GQ16" s="33"/>
      <c r="GR16" s="33"/>
      <c r="HD16" s="33"/>
      <c r="HE16" s="33"/>
      <c r="HQ16" s="33"/>
      <c r="HR16" s="33"/>
      <c r="ID16" s="33"/>
      <c r="IE16" s="33"/>
      <c r="IQ16" s="33"/>
      <c r="IR16" s="33"/>
    </row>
    <row r="17" spans="1:6" ht="43.5" customHeight="1" x14ac:dyDescent="0.25">
      <c r="A17" s="23" t="s">
        <v>21</v>
      </c>
      <c r="B17" s="24" t="s">
        <v>22</v>
      </c>
      <c r="C17" s="25">
        <v>159</v>
      </c>
      <c r="D17" s="25">
        <f t="shared" si="0"/>
        <v>201</v>
      </c>
      <c r="E17" s="25">
        <v>360</v>
      </c>
    </row>
    <row r="18" spans="1:6" ht="81" customHeight="1" x14ac:dyDescent="0.25">
      <c r="A18" s="23" t="s">
        <v>23</v>
      </c>
      <c r="B18" s="24" t="s">
        <v>24</v>
      </c>
      <c r="C18" s="25">
        <v>25</v>
      </c>
      <c r="D18" s="25">
        <f t="shared" si="0"/>
        <v>-24.5</v>
      </c>
      <c r="E18" s="25">
        <v>0.5</v>
      </c>
    </row>
    <row r="19" spans="1:6" ht="37.5" customHeight="1" x14ac:dyDescent="0.25">
      <c r="A19" s="23" t="s">
        <v>25</v>
      </c>
      <c r="B19" s="24" t="s">
        <v>26</v>
      </c>
      <c r="C19" s="25">
        <f>C20</f>
        <v>2843.7</v>
      </c>
      <c r="D19" s="25">
        <f t="shared" si="0"/>
        <v>460</v>
      </c>
      <c r="E19" s="25">
        <f>E20</f>
        <v>3303.7</v>
      </c>
    </row>
    <row r="20" spans="1:6" ht="40.5" customHeight="1" x14ac:dyDescent="0.25">
      <c r="A20" s="23" t="s">
        <v>27</v>
      </c>
      <c r="B20" s="24" t="s">
        <v>28</v>
      </c>
      <c r="C20" s="25">
        <f>SUM(C21:C24)</f>
        <v>2843.7</v>
      </c>
      <c r="D20" s="25">
        <f t="shared" si="0"/>
        <v>460</v>
      </c>
      <c r="E20" s="25">
        <f>SUM(E21:E24)</f>
        <v>3303.7</v>
      </c>
    </row>
    <row r="21" spans="1:6" ht="57.75" customHeight="1" x14ac:dyDescent="0.25">
      <c r="A21" s="23" t="s">
        <v>29</v>
      </c>
      <c r="B21" s="24" t="s">
        <v>30</v>
      </c>
      <c r="C21" s="25">
        <v>1223</v>
      </c>
      <c r="D21" s="25">
        <f t="shared" si="0"/>
        <v>-23</v>
      </c>
      <c r="E21" s="25">
        <v>1200</v>
      </c>
    </row>
    <row r="22" spans="1:6" ht="68.25" customHeight="1" x14ac:dyDescent="0.25">
      <c r="A22" s="23" t="s">
        <v>31</v>
      </c>
      <c r="B22" s="24" t="s">
        <v>32</v>
      </c>
      <c r="C22" s="25">
        <v>23.7</v>
      </c>
      <c r="D22" s="25">
        <f t="shared" si="0"/>
        <v>7.3000000000000007</v>
      </c>
      <c r="E22" s="25">
        <v>31</v>
      </c>
    </row>
    <row r="23" spans="1:6" ht="54" customHeight="1" x14ac:dyDescent="0.25">
      <c r="A23" s="23" t="s">
        <v>33</v>
      </c>
      <c r="B23" s="24" t="s">
        <v>34</v>
      </c>
      <c r="C23" s="25">
        <v>1529</v>
      </c>
      <c r="D23" s="25">
        <f t="shared" si="0"/>
        <v>543.69999999999982</v>
      </c>
      <c r="E23" s="25">
        <f>2200-127.3</f>
        <v>2072.6999999999998</v>
      </c>
    </row>
    <row r="24" spans="1:6" ht="59.25" customHeight="1" x14ac:dyDescent="0.25">
      <c r="A24" s="23" t="s">
        <v>35</v>
      </c>
      <c r="B24" s="24" t="s">
        <v>36</v>
      </c>
      <c r="C24" s="25">
        <v>68</v>
      </c>
      <c r="D24" s="25">
        <f t="shared" si="0"/>
        <v>-68</v>
      </c>
      <c r="E24" s="25">
        <v>0</v>
      </c>
    </row>
    <row r="25" spans="1:6" x14ac:dyDescent="0.25">
      <c r="A25" s="23" t="s">
        <v>37</v>
      </c>
      <c r="B25" s="24" t="s">
        <v>38</v>
      </c>
      <c r="C25" s="25">
        <f>C26+C30+C32</f>
        <v>22442.14</v>
      </c>
      <c r="D25" s="25">
        <f t="shared" ref="D25:E25" si="1">D26+D30+D32</f>
        <v>-4996.3500000000004</v>
      </c>
      <c r="E25" s="25">
        <f t="shared" si="1"/>
        <v>17445.79</v>
      </c>
      <c r="F25" s="33"/>
    </row>
    <row r="26" spans="1:6" ht="32.25" customHeight="1" x14ac:dyDescent="0.25">
      <c r="A26" s="23" t="s">
        <v>39</v>
      </c>
      <c r="B26" s="24" t="s">
        <v>40</v>
      </c>
      <c r="C26" s="25">
        <f>SUM(C27:C29)</f>
        <v>10654</v>
      </c>
      <c r="D26" s="25">
        <f>SUM(D27:D29)</f>
        <v>-2221.35</v>
      </c>
      <c r="E26" s="25">
        <f>SUM(E27:E29)</f>
        <v>8432.65</v>
      </c>
    </row>
    <row r="27" spans="1:6" ht="25.5" x14ac:dyDescent="0.25">
      <c r="A27" s="23" t="s">
        <v>41</v>
      </c>
      <c r="B27" s="24" t="s">
        <v>42</v>
      </c>
      <c r="C27" s="25">
        <f>4854+100</f>
        <v>4954</v>
      </c>
      <c r="D27" s="25">
        <f t="shared" ref="D27:D33" si="2">E27-C27</f>
        <v>-1421.35</v>
      </c>
      <c r="E27" s="25">
        <f>4854+100-1000-421.35</f>
        <v>3532.65</v>
      </c>
    </row>
    <row r="28" spans="1:6" ht="38.25" x14ac:dyDescent="0.25">
      <c r="A28" s="23" t="s">
        <v>43</v>
      </c>
      <c r="B28" s="24" t="s">
        <v>44</v>
      </c>
      <c r="C28" s="25">
        <v>3300</v>
      </c>
      <c r="D28" s="25">
        <f t="shared" si="2"/>
        <v>500</v>
      </c>
      <c r="E28" s="25">
        <f>3600+100+100</f>
        <v>3800</v>
      </c>
    </row>
    <row r="29" spans="1:6" ht="39" customHeight="1" x14ac:dyDescent="0.25">
      <c r="A29" s="23" t="s">
        <v>45</v>
      </c>
      <c r="B29" s="24" t="s">
        <v>46</v>
      </c>
      <c r="C29" s="25">
        <v>2400</v>
      </c>
      <c r="D29" s="25">
        <f t="shared" si="2"/>
        <v>-1300</v>
      </c>
      <c r="E29" s="25">
        <v>1100</v>
      </c>
    </row>
    <row r="30" spans="1:6" x14ac:dyDescent="0.25">
      <c r="A30" s="23" t="s">
        <v>47</v>
      </c>
      <c r="B30" s="24" t="s">
        <v>48</v>
      </c>
      <c r="C30" s="25">
        <f>C31</f>
        <v>11193.14</v>
      </c>
      <c r="D30" s="25">
        <f t="shared" ref="D30" si="3">D31</f>
        <v>-3000</v>
      </c>
      <c r="E30" s="25">
        <f>E31</f>
        <v>8193.14</v>
      </c>
    </row>
    <row r="31" spans="1:6" ht="31.5" customHeight="1" x14ac:dyDescent="0.25">
      <c r="A31" s="23" t="s">
        <v>49</v>
      </c>
      <c r="B31" s="24" t="s">
        <v>48</v>
      </c>
      <c r="C31" s="25">
        <v>11193.14</v>
      </c>
      <c r="D31" s="25">
        <f t="shared" si="2"/>
        <v>-3000</v>
      </c>
      <c r="E31" s="25">
        <f>11193.14-2500-500</f>
        <v>8193.14</v>
      </c>
    </row>
    <row r="32" spans="1:6" x14ac:dyDescent="0.25">
      <c r="A32" s="23" t="s">
        <v>50</v>
      </c>
      <c r="B32" s="24" t="s">
        <v>51</v>
      </c>
      <c r="C32" s="25">
        <f>C33</f>
        <v>595</v>
      </c>
      <c r="D32" s="25">
        <f t="shared" ref="D32:E32" si="4">D33</f>
        <v>225</v>
      </c>
      <c r="E32" s="25">
        <f t="shared" si="4"/>
        <v>820</v>
      </c>
    </row>
    <row r="33" spans="1:5" ht="15.75" customHeight="1" x14ac:dyDescent="0.25">
      <c r="A33" s="23" t="s">
        <v>52</v>
      </c>
      <c r="B33" s="24" t="s">
        <v>51</v>
      </c>
      <c r="C33" s="25">
        <v>595</v>
      </c>
      <c r="D33" s="25">
        <f t="shared" si="2"/>
        <v>225</v>
      </c>
      <c r="E33" s="25">
        <v>820</v>
      </c>
    </row>
    <row r="34" spans="1:5" ht="31.5" hidden="1" customHeight="1" x14ac:dyDescent="0.25">
      <c r="A34" s="23" t="s">
        <v>53</v>
      </c>
      <c r="B34" s="24" t="s">
        <v>54</v>
      </c>
      <c r="C34" s="25">
        <f>C35</f>
        <v>0</v>
      </c>
      <c r="D34" s="25">
        <f>D35</f>
        <v>0</v>
      </c>
      <c r="E34" s="25">
        <f>E35</f>
        <v>0</v>
      </c>
    </row>
    <row r="35" spans="1:5" ht="47.25" hidden="1" customHeight="1" x14ac:dyDescent="0.25">
      <c r="A35" s="23" t="s">
        <v>55</v>
      </c>
      <c r="B35" s="24" t="s">
        <v>56</v>
      </c>
      <c r="C35" s="25">
        <v>0</v>
      </c>
      <c r="D35" s="25">
        <f>E35-C35</f>
        <v>0</v>
      </c>
      <c r="E35" s="25">
        <v>0</v>
      </c>
    </row>
    <row r="36" spans="1:5" x14ac:dyDescent="0.25">
      <c r="A36" s="23" t="s">
        <v>57</v>
      </c>
      <c r="B36" s="24" t="s">
        <v>58</v>
      </c>
      <c r="C36" s="25">
        <f>C37</f>
        <v>19800.400000000001</v>
      </c>
      <c r="D36" s="25">
        <f>D37</f>
        <v>5949.6</v>
      </c>
      <c r="E36" s="25">
        <f>E37</f>
        <v>25750</v>
      </c>
    </row>
    <row r="37" spans="1:5" x14ac:dyDescent="0.25">
      <c r="A37" s="23" t="s">
        <v>59</v>
      </c>
      <c r="B37" s="24" t="s">
        <v>60</v>
      </c>
      <c r="C37" s="25">
        <f>C38+C39</f>
        <v>19800.400000000001</v>
      </c>
      <c r="D37" s="25">
        <f>D38+D39</f>
        <v>5949.6</v>
      </c>
      <c r="E37" s="25">
        <f>E38+E39</f>
        <v>25750</v>
      </c>
    </row>
    <row r="38" spans="1:5" ht="25.5" x14ac:dyDescent="0.25">
      <c r="A38" s="23" t="s">
        <v>61</v>
      </c>
      <c r="B38" s="24" t="s">
        <v>62</v>
      </c>
      <c r="C38" s="25">
        <v>19800</v>
      </c>
      <c r="D38" s="25">
        <f>E38-C38</f>
        <v>5950</v>
      </c>
      <c r="E38" s="25">
        <f>19800+5600+300+50</f>
        <v>25750</v>
      </c>
    </row>
    <row r="39" spans="1:5" ht="25.5" x14ac:dyDescent="0.25">
      <c r="A39" s="23" t="s">
        <v>63</v>
      </c>
      <c r="B39" s="24" t="s">
        <v>64</v>
      </c>
      <c r="C39" s="25">
        <v>0.4</v>
      </c>
      <c r="D39" s="25">
        <f>E39-C39</f>
        <v>-0.4</v>
      </c>
      <c r="E39" s="25">
        <v>0</v>
      </c>
    </row>
    <row r="40" spans="1:5" ht="15.75" hidden="1" customHeight="1" x14ac:dyDescent="0.25">
      <c r="A40" s="23" t="s">
        <v>65</v>
      </c>
      <c r="B40" s="24" t="s">
        <v>66</v>
      </c>
      <c r="C40" s="25">
        <f>C41+C42</f>
        <v>0</v>
      </c>
      <c r="D40" s="25">
        <f>E40-C40</f>
        <v>0</v>
      </c>
      <c r="E40" s="25">
        <f>E41+E42</f>
        <v>0</v>
      </c>
    </row>
    <row r="41" spans="1:5" ht="15.75" hidden="1" customHeight="1" x14ac:dyDescent="0.25">
      <c r="A41" s="23" t="s">
        <v>67</v>
      </c>
      <c r="B41" s="24" t="s">
        <v>68</v>
      </c>
      <c r="C41" s="25"/>
      <c r="D41" s="25">
        <f>E41-C41</f>
        <v>0</v>
      </c>
      <c r="E41" s="25"/>
    </row>
    <row r="42" spans="1:5" ht="15.75" hidden="1" customHeight="1" x14ac:dyDescent="0.25">
      <c r="A42" s="23" t="s">
        <v>69</v>
      </c>
      <c r="B42" s="24" t="s">
        <v>70</v>
      </c>
      <c r="C42" s="25"/>
      <c r="D42" s="25">
        <f>E42-C42</f>
        <v>0</v>
      </c>
      <c r="E42" s="25"/>
    </row>
    <row r="43" spans="1:5" ht="25.5" x14ac:dyDescent="0.25">
      <c r="A43" s="23" t="s">
        <v>71</v>
      </c>
      <c r="B43" s="24" t="s">
        <v>72</v>
      </c>
      <c r="C43" s="25">
        <f>C44</f>
        <v>200</v>
      </c>
      <c r="D43" s="25">
        <f>D44</f>
        <v>-145</v>
      </c>
      <c r="E43" s="25">
        <f>E44</f>
        <v>55</v>
      </c>
    </row>
    <row r="44" spans="1:5" x14ac:dyDescent="0.25">
      <c r="A44" s="23" t="s">
        <v>73</v>
      </c>
      <c r="B44" s="24" t="s">
        <v>74</v>
      </c>
      <c r="C44" s="25">
        <f>C45</f>
        <v>200</v>
      </c>
      <c r="D44" s="25">
        <f>E44-C44</f>
        <v>-145</v>
      </c>
      <c r="E44" s="25">
        <f>E45</f>
        <v>55</v>
      </c>
    </row>
    <row r="45" spans="1:5" x14ac:dyDescent="0.25">
      <c r="A45" s="23" t="s">
        <v>75</v>
      </c>
      <c r="B45" s="24" t="s">
        <v>76</v>
      </c>
      <c r="C45" s="25">
        <v>200</v>
      </c>
      <c r="D45" s="25">
        <f>E45-C45</f>
        <v>-145</v>
      </c>
      <c r="E45" s="25">
        <v>55</v>
      </c>
    </row>
    <row r="46" spans="1:5" x14ac:dyDescent="0.25">
      <c r="A46" s="23" t="s">
        <v>77</v>
      </c>
      <c r="B46" s="24" t="s">
        <v>78</v>
      </c>
      <c r="C46" s="25">
        <f>C47+C49</f>
        <v>1609</v>
      </c>
      <c r="D46" s="25">
        <f>D47+D49</f>
        <v>353</v>
      </c>
      <c r="E46" s="25">
        <f>E47+E49</f>
        <v>1962</v>
      </c>
    </row>
    <row r="47" spans="1:5" ht="25.5" x14ac:dyDescent="0.25">
      <c r="A47" s="23" t="s">
        <v>79</v>
      </c>
      <c r="B47" s="24" t="s">
        <v>80</v>
      </c>
      <c r="C47" s="25">
        <f>C48</f>
        <v>1150</v>
      </c>
      <c r="D47" s="25">
        <f>D48</f>
        <v>500</v>
      </c>
      <c r="E47" s="25">
        <f>E48</f>
        <v>1650</v>
      </c>
    </row>
    <row r="48" spans="1:5" ht="38.25" x14ac:dyDescent="0.25">
      <c r="A48" s="23" t="s">
        <v>81</v>
      </c>
      <c r="B48" s="24" t="s">
        <v>82</v>
      </c>
      <c r="C48" s="25">
        <v>1150</v>
      </c>
      <c r="D48" s="25">
        <f>E48-C48</f>
        <v>500</v>
      </c>
      <c r="E48" s="25">
        <v>1650</v>
      </c>
    </row>
    <row r="49" spans="1:5" ht="38.25" customHeight="1" x14ac:dyDescent="0.25">
      <c r="A49" s="23" t="s">
        <v>83</v>
      </c>
      <c r="B49" s="24" t="s">
        <v>84</v>
      </c>
      <c r="C49" s="25">
        <f>C51+C52+C53</f>
        <v>459</v>
      </c>
      <c r="D49" s="25">
        <f>D51+D52+D53</f>
        <v>-147</v>
      </c>
      <c r="E49" s="25">
        <f>E51+E52+E53</f>
        <v>312</v>
      </c>
    </row>
    <row r="50" spans="1:5" ht="57.75" customHeight="1" x14ac:dyDescent="0.25">
      <c r="A50" s="23" t="s">
        <v>85</v>
      </c>
      <c r="B50" s="24" t="s">
        <v>86</v>
      </c>
      <c r="C50" s="25">
        <f>C51</f>
        <v>450</v>
      </c>
      <c r="D50" s="25">
        <f>D51</f>
        <v>-138</v>
      </c>
      <c r="E50" s="25">
        <f>E51</f>
        <v>312</v>
      </c>
    </row>
    <row r="51" spans="1:5" ht="64.5" customHeight="1" x14ac:dyDescent="0.25">
      <c r="A51" s="23" t="s">
        <v>87</v>
      </c>
      <c r="B51" s="24" t="s">
        <v>88</v>
      </c>
      <c r="C51" s="25">
        <v>450</v>
      </c>
      <c r="D51" s="25">
        <f>E51-C51</f>
        <v>-138</v>
      </c>
      <c r="E51" s="25">
        <v>312</v>
      </c>
    </row>
    <row r="52" spans="1:5" ht="51" hidden="1" x14ac:dyDescent="0.25">
      <c r="A52" s="23" t="s">
        <v>89</v>
      </c>
      <c r="B52" s="24" t="s">
        <v>90</v>
      </c>
      <c r="C52" s="25">
        <v>0</v>
      </c>
      <c r="D52" s="25">
        <f>E52-C52</f>
        <v>0</v>
      </c>
      <c r="E52" s="25">
        <v>0</v>
      </c>
    </row>
    <row r="53" spans="1:5" ht="25.5" x14ac:dyDescent="0.25">
      <c r="A53" s="23" t="s">
        <v>91</v>
      </c>
      <c r="B53" s="24" t="s">
        <v>92</v>
      </c>
      <c r="C53" s="25">
        <v>9</v>
      </c>
      <c r="D53" s="25">
        <f>E53-C53</f>
        <v>-9</v>
      </c>
      <c r="E53" s="25">
        <v>0</v>
      </c>
    </row>
    <row r="54" spans="1:5" ht="15.75" hidden="1" customHeight="1" x14ac:dyDescent="0.25">
      <c r="A54" s="23"/>
      <c r="B54" s="24" t="s">
        <v>93</v>
      </c>
      <c r="C54" s="25">
        <f>C55+C65+C71+C75+C87</f>
        <v>4034.3399999999997</v>
      </c>
      <c r="D54" s="25">
        <f>D55+D65+D71+D75+D87</f>
        <v>533.28800000000024</v>
      </c>
      <c r="E54" s="25">
        <f>E55+E65+E71+E75+E87+E104</f>
        <v>4641.2469700000011</v>
      </c>
    </row>
    <row r="55" spans="1:5" ht="40.5" customHeight="1" x14ac:dyDescent="0.25">
      <c r="A55" s="23" t="s">
        <v>94</v>
      </c>
      <c r="B55" s="24" t="s">
        <v>95</v>
      </c>
      <c r="C55" s="25">
        <f>C58</f>
        <v>1711.8300000000002</v>
      </c>
      <c r="D55" s="25">
        <f>D58</f>
        <v>52</v>
      </c>
      <c r="E55" s="25">
        <f>E58</f>
        <v>1763.8300000000002</v>
      </c>
    </row>
    <row r="56" spans="1:5" ht="31.5" hidden="1" customHeight="1" x14ac:dyDescent="0.25">
      <c r="A56" s="23" t="s">
        <v>96</v>
      </c>
      <c r="B56" s="24" t="s">
        <v>97</v>
      </c>
      <c r="C56" s="25">
        <f>C57</f>
        <v>0</v>
      </c>
      <c r="D56" s="25">
        <f>E56-C56</f>
        <v>0</v>
      </c>
      <c r="E56" s="25">
        <f>E57</f>
        <v>0</v>
      </c>
    </row>
    <row r="57" spans="1:5" ht="47.25" hidden="1" customHeight="1" x14ac:dyDescent="0.25">
      <c r="A57" s="23" t="s">
        <v>98</v>
      </c>
      <c r="B57" s="24" t="s">
        <v>99</v>
      </c>
      <c r="C57" s="25"/>
      <c r="D57" s="25">
        <f>E57-C57</f>
        <v>0</v>
      </c>
      <c r="E57" s="25"/>
    </row>
    <row r="58" spans="1:5" ht="70.5" customHeight="1" x14ac:dyDescent="0.25">
      <c r="A58" s="23" t="s">
        <v>100</v>
      </c>
      <c r="B58" s="24" t="s">
        <v>101</v>
      </c>
      <c r="C58" s="25">
        <f>C59+C61+C63</f>
        <v>1711.8300000000002</v>
      </c>
      <c r="D58" s="25">
        <f>D59+D61+D63</f>
        <v>52</v>
      </c>
      <c r="E58" s="25">
        <f>E59+E61+E63</f>
        <v>1763.8300000000002</v>
      </c>
    </row>
    <row r="59" spans="1:5" ht="51" hidden="1" x14ac:dyDescent="0.25">
      <c r="A59" s="23" t="s">
        <v>102</v>
      </c>
      <c r="B59" s="24" t="s">
        <v>103</v>
      </c>
      <c r="C59" s="25">
        <f>C60</f>
        <v>0</v>
      </c>
      <c r="D59" s="25">
        <f>D60</f>
        <v>0</v>
      </c>
      <c r="E59" s="25">
        <f>E60</f>
        <v>0</v>
      </c>
    </row>
    <row r="60" spans="1:5" ht="63.75" hidden="1" x14ac:dyDescent="0.25">
      <c r="A60" s="23" t="s">
        <v>104</v>
      </c>
      <c r="B60" s="24" t="s">
        <v>105</v>
      </c>
      <c r="C60" s="25">
        <v>0</v>
      </c>
      <c r="D60" s="25">
        <f>E60-C60</f>
        <v>0</v>
      </c>
      <c r="E60" s="25">
        <v>0</v>
      </c>
    </row>
    <row r="61" spans="1:5" ht="78.75" customHeight="1" x14ac:dyDescent="0.25">
      <c r="A61" s="23" t="s">
        <v>106</v>
      </c>
      <c r="B61" s="24" t="s">
        <v>107</v>
      </c>
      <c r="C61" s="25">
        <f>C62</f>
        <v>1517.68</v>
      </c>
      <c r="D61" s="25">
        <f>D62</f>
        <v>52</v>
      </c>
      <c r="E61" s="25">
        <f>E62</f>
        <v>1569.68</v>
      </c>
    </row>
    <row r="62" spans="1:5" ht="72.75" customHeight="1" x14ac:dyDescent="0.25">
      <c r="A62" s="23" t="s">
        <v>108</v>
      </c>
      <c r="B62" s="24" t="s">
        <v>109</v>
      </c>
      <c r="C62" s="25">
        <v>1517.68</v>
      </c>
      <c r="D62" s="25">
        <f>E62-C62</f>
        <v>52</v>
      </c>
      <c r="E62" s="25">
        <f>1517.68+52</f>
        <v>1569.68</v>
      </c>
    </row>
    <row r="63" spans="1:5" ht="68.25" customHeight="1" x14ac:dyDescent="0.25">
      <c r="A63" s="23" t="s">
        <v>110</v>
      </c>
      <c r="B63" s="24" t="s">
        <v>111</v>
      </c>
      <c r="C63" s="25">
        <f>C64</f>
        <v>194.15</v>
      </c>
      <c r="D63" s="25">
        <f>E63-C63</f>
        <v>0</v>
      </c>
      <c r="E63" s="25">
        <f>E64</f>
        <v>194.15</v>
      </c>
    </row>
    <row r="64" spans="1:5" ht="57.75" customHeight="1" x14ac:dyDescent="0.25">
      <c r="A64" s="23" t="s">
        <v>112</v>
      </c>
      <c r="B64" s="24" t="s">
        <v>113</v>
      </c>
      <c r="C64" s="25">
        <v>194.15</v>
      </c>
      <c r="D64" s="25">
        <f>E64-C64</f>
        <v>0</v>
      </c>
      <c r="E64" s="25">
        <v>194.15</v>
      </c>
    </row>
    <row r="65" spans="1:5" x14ac:dyDescent="0.25">
      <c r="A65" s="23" t="s">
        <v>114</v>
      </c>
      <c r="B65" s="24" t="s">
        <v>115</v>
      </c>
      <c r="C65" s="25">
        <f>C66</f>
        <v>170</v>
      </c>
      <c r="D65" s="25">
        <f>D66</f>
        <v>-13.600000000000001</v>
      </c>
      <c r="E65" s="25">
        <f>E66</f>
        <v>156.4</v>
      </c>
    </row>
    <row r="66" spans="1:5" x14ac:dyDescent="0.25">
      <c r="A66" s="23" t="s">
        <v>116</v>
      </c>
      <c r="B66" s="24" t="s">
        <v>117</v>
      </c>
      <c r="C66" s="25">
        <f>C67+C68+C69+C70</f>
        <v>170</v>
      </c>
      <c r="D66" s="25">
        <f>D67+D68+D69+D70</f>
        <v>-13.600000000000001</v>
      </c>
      <c r="E66" s="25">
        <f>E67+E68+E69+E70</f>
        <v>156.4</v>
      </c>
    </row>
    <row r="67" spans="1:5" ht="25.5" x14ac:dyDescent="0.25">
      <c r="A67" s="23" t="s">
        <v>118</v>
      </c>
      <c r="B67" s="24" t="s">
        <v>119</v>
      </c>
      <c r="C67" s="25">
        <v>90</v>
      </c>
      <c r="D67" s="25">
        <f t="shared" ref="D67:D72" si="5">E67-C67</f>
        <v>-35</v>
      </c>
      <c r="E67" s="25">
        <v>55</v>
      </c>
    </row>
    <row r="68" spans="1:5" ht="25.5" x14ac:dyDescent="0.25">
      <c r="A68" s="23" t="s">
        <v>120</v>
      </c>
      <c r="B68" s="24" t="s">
        <v>121</v>
      </c>
      <c r="C68" s="25">
        <v>5</v>
      </c>
      <c r="D68" s="25">
        <f t="shared" si="5"/>
        <v>-0.90000000000000036</v>
      </c>
      <c r="E68" s="25">
        <v>4.0999999999999996</v>
      </c>
    </row>
    <row r="69" spans="1:5" x14ac:dyDescent="0.25">
      <c r="A69" s="23" t="s">
        <v>122</v>
      </c>
      <c r="B69" s="24" t="s">
        <v>123</v>
      </c>
      <c r="C69" s="25">
        <v>5</v>
      </c>
      <c r="D69" s="25">
        <f t="shared" si="5"/>
        <v>-2.7</v>
      </c>
      <c r="E69" s="25">
        <v>2.2999999999999998</v>
      </c>
    </row>
    <row r="70" spans="1:5" x14ac:dyDescent="0.25">
      <c r="A70" s="23" t="s">
        <v>124</v>
      </c>
      <c r="B70" s="24" t="s">
        <v>125</v>
      </c>
      <c r="C70" s="25">
        <v>70</v>
      </c>
      <c r="D70" s="25">
        <f t="shared" si="5"/>
        <v>25</v>
      </c>
      <c r="E70" s="25">
        <v>95</v>
      </c>
    </row>
    <row r="71" spans="1:5" ht="31.5" hidden="1" customHeight="1" x14ac:dyDescent="0.25">
      <c r="A71" s="23" t="s">
        <v>126</v>
      </c>
      <c r="B71" s="24" t="s">
        <v>127</v>
      </c>
      <c r="C71" s="25">
        <f>C72</f>
        <v>0</v>
      </c>
      <c r="D71" s="25">
        <f t="shared" si="5"/>
        <v>0</v>
      </c>
      <c r="E71" s="25">
        <f>E72</f>
        <v>0</v>
      </c>
    </row>
    <row r="72" spans="1:5" ht="15.75" hidden="1" customHeight="1" x14ac:dyDescent="0.25">
      <c r="A72" s="23" t="s">
        <v>128</v>
      </c>
      <c r="B72" s="24" t="s">
        <v>129</v>
      </c>
      <c r="C72" s="25">
        <f>C74</f>
        <v>0</v>
      </c>
      <c r="D72" s="25">
        <f t="shared" si="5"/>
        <v>0</v>
      </c>
      <c r="E72" s="25">
        <f>E74</f>
        <v>0</v>
      </c>
    </row>
    <row r="73" spans="1:5" ht="15.75" hidden="1" customHeight="1" x14ac:dyDescent="0.25">
      <c r="A73" s="23" t="s">
        <v>130</v>
      </c>
      <c r="B73" s="24" t="s">
        <v>131</v>
      </c>
      <c r="C73" s="25">
        <f>C74</f>
        <v>0</v>
      </c>
      <c r="D73" s="25">
        <f>D74</f>
        <v>0</v>
      </c>
      <c r="E73" s="25">
        <f>E74</f>
        <v>0</v>
      </c>
    </row>
    <row r="74" spans="1:5" ht="31.5" hidden="1" customHeight="1" x14ac:dyDescent="0.25">
      <c r="A74" s="23" t="s">
        <v>132</v>
      </c>
      <c r="B74" s="24" t="s">
        <v>133</v>
      </c>
      <c r="C74" s="25">
        <v>0</v>
      </c>
      <c r="D74" s="25">
        <f>E74-C74</f>
        <v>0</v>
      </c>
      <c r="E74" s="25">
        <v>0</v>
      </c>
    </row>
    <row r="75" spans="1:5" ht="25.5" x14ac:dyDescent="0.25">
      <c r="A75" s="23" t="s">
        <v>134</v>
      </c>
      <c r="B75" s="24" t="s">
        <v>135</v>
      </c>
      <c r="C75" s="25">
        <f>C79+C82+C76</f>
        <v>400</v>
      </c>
      <c r="D75" s="25">
        <f t="shared" ref="D75:E75" si="6">D79+D82+D76</f>
        <v>93.888000000000005</v>
      </c>
      <c r="E75" s="25">
        <f t="shared" si="6"/>
        <v>493.88800000000003</v>
      </c>
    </row>
    <row r="76" spans="1:5" ht="75.75" customHeight="1" x14ac:dyDescent="0.25">
      <c r="A76" s="23" t="s">
        <v>136</v>
      </c>
      <c r="B76" s="24" t="s">
        <v>137</v>
      </c>
      <c r="C76" s="25">
        <f>C77</f>
        <v>0</v>
      </c>
      <c r="D76" s="25">
        <f>D77</f>
        <v>208.88800000000001</v>
      </c>
      <c r="E76" s="25">
        <f>E77</f>
        <v>208.88800000000001</v>
      </c>
    </row>
    <row r="77" spans="1:5" ht="95.25" customHeight="1" x14ac:dyDescent="0.25">
      <c r="A77" s="23" t="s">
        <v>138</v>
      </c>
      <c r="B77" s="24" t="s">
        <v>139</v>
      </c>
      <c r="C77" s="25"/>
      <c r="D77" s="25">
        <f>D78</f>
        <v>208.88800000000001</v>
      </c>
      <c r="E77" s="25">
        <f>E78</f>
        <v>208.88800000000001</v>
      </c>
    </row>
    <row r="78" spans="1:5" ht="83.25" customHeight="1" x14ac:dyDescent="0.25">
      <c r="A78" s="23" t="s">
        <v>140</v>
      </c>
      <c r="B78" s="24" t="s">
        <v>141</v>
      </c>
      <c r="C78" s="25"/>
      <c r="D78" s="25">
        <f t="shared" ref="D78:D83" si="7">E78-C78</f>
        <v>208.88800000000001</v>
      </c>
      <c r="E78" s="25">
        <f>56.32+190.568-38</f>
        <v>208.88800000000001</v>
      </c>
    </row>
    <row r="79" spans="1:5" ht="38.25" hidden="1" x14ac:dyDescent="0.25">
      <c r="A79" s="23" t="s">
        <v>142</v>
      </c>
      <c r="B79" s="24" t="s">
        <v>143</v>
      </c>
      <c r="C79" s="25">
        <f>C81</f>
        <v>0</v>
      </c>
      <c r="D79" s="25">
        <f t="shared" si="7"/>
        <v>0</v>
      </c>
      <c r="E79" s="25">
        <f>E81</f>
        <v>0</v>
      </c>
    </row>
    <row r="80" spans="1:5" ht="47.25" hidden="1" customHeight="1" x14ac:dyDescent="0.25">
      <c r="A80" s="23" t="s">
        <v>144</v>
      </c>
      <c r="B80" s="24" t="s">
        <v>145</v>
      </c>
      <c r="C80" s="25">
        <f>C81</f>
        <v>0</v>
      </c>
      <c r="D80" s="25">
        <f t="shared" si="7"/>
        <v>0</v>
      </c>
      <c r="E80" s="25">
        <f>E81</f>
        <v>0</v>
      </c>
    </row>
    <row r="81" spans="1:5" ht="38.25" hidden="1" x14ac:dyDescent="0.25">
      <c r="A81" s="23" t="s">
        <v>146</v>
      </c>
      <c r="B81" s="24" t="s">
        <v>147</v>
      </c>
      <c r="C81" s="25">
        <v>0</v>
      </c>
      <c r="D81" s="25">
        <f t="shared" si="7"/>
        <v>0</v>
      </c>
      <c r="E81" s="25">
        <v>0</v>
      </c>
    </row>
    <row r="82" spans="1:5" ht="54.75" customHeight="1" x14ac:dyDescent="0.25">
      <c r="A82" s="23" t="s">
        <v>148</v>
      </c>
      <c r="B82" s="24" t="s">
        <v>149</v>
      </c>
      <c r="C82" s="25">
        <f>C83</f>
        <v>400</v>
      </c>
      <c r="D82" s="25">
        <f t="shared" si="7"/>
        <v>-115</v>
      </c>
      <c r="E82" s="25">
        <f>E83</f>
        <v>285</v>
      </c>
    </row>
    <row r="83" spans="1:5" ht="53.25" customHeight="1" x14ac:dyDescent="0.25">
      <c r="A83" s="23" t="s">
        <v>150</v>
      </c>
      <c r="B83" s="24" t="s">
        <v>151</v>
      </c>
      <c r="C83" s="25">
        <v>400</v>
      </c>
      <c r="D83" s="25">
        <f t="shared" si="7"/>
        <v>-115</v>
      </c>
      <c r="E83" s="25">
        <v>285</v>
      </c>
    </row>
    <row r="84" spans="1:5" ht="15.75" hidden="1" customHeight="1" x14ac:dyDescent="0.25">
      <c r="A84" s="23" t="s">
        <v>152</v>
      </c>
      <c r="B84" s="24" t="s">
        <v>153</v>
      </c>
      <c r="C84" s="25">
        <f>C85</f>
        <v>0</v>
      </c>
      <c r="D84" s="25">
        <f>E84-C84</f>
        <v>0</v>
      </c>
      <c r="E84" s="25">
        <f>E85</f>
        <v>0</v>
      </c>
    </row>
    <row r="85" spans="1:5" ht="47.25" hidden="1" customHeight="1" x14ac:dyDescent="0.25">
      <c r="A85" s="23" t="s">
        <v>154</v>
      </c>
      <c r="B85" s="24" t="s">
        <v>155</v>
      </c>
      <c r="C85" s="25">
        <f>C86</f>
        <v>0</v>
      </c>
      <c r="D85" s="25">
        <f>E85-C85</f>
        <v>0</v>
      </c>
      <c r="E85" s="25">
        <f>E86</f>
        <v>0</v>
      </c>
    </row>
    <row r="86" spans="1:5" ht="47.25" hidden="1" customHeight="1" x14ac:dyDescent="0.25">
      <c r="A86" s="23" t="s">
        <v>156</v>
      </c>
      <c r="B86" s="24" t="s">
        <v>157</v>
      </c>
      <c r="C86" s="25"/>
      <c r="D86" s="25"/>
      <c r="E86" s="25"/>
    </row>
    <row r="87" spans="1:5" x14ac:dyDescent="0.25">
      <c r="A87" s="23" t="s">
        <v>158</v>
      </c>
      <c r="B87" s="24" t="s">
        <v>159</v>
      </c>
      <c r="C87" s="25">
        <f>C88+C91+C93+C101+C94+C97+C102+C99</f>
        <v>1752.5099999999998</v>
      </c>
      <c r="D87" s="25">
        <f t="shared" ref="D87" si="8">D88+D91+D93+D101+D94+D97+D102+D99</f>
        <v>401.00000000000017</v>
      </c>
      <c r="E87" s="25">
        <f>E88+E91+E93+E101+E94+E97+E102+E99</f>
        <v>2153.5100000000002</v>
      </c>
    </row>
    <row r="88" spans="1:5" ht="25.5" x14ac:dyDescent="0.25">
      <c r="A88" s="23" t="s">
        <v>160</v>
      </c>
      <c r="B88" s="24" t="s">
        <v>161</v>
      </c>
      <c r="C88" s="25">
        <f>C89+C90</f>
        <v>59.39</v>
      </c>
      <c r="D88" s="25">
        <f t="shared" ref="D88:E88" si="9">D89+D90</f>
        <v>-21.39</v>
      </c>
      <c r="E88" s="25">
        <f t="shared" si="9"/>
        <v>38</v>
      </c>
    </row>
    <row r="89" spans="1:5" ht="76.5" customHeight="1" x14ac:dyDescent="0.25">
      <c r="A89" s="23" t="s">
        <v>162</v>
      </c>
      <c r="B89" s="24" t="s">
        <v>163</v>
      </c>
      <c r="C89" s="25">
        <v>16</v>
      </c>
      <c r="D89" s="25">
        <f t="shared" ref="D89:D93" si="10">E89-C89</f>
        <v>13</v>
      </c>
      <c r="E89" s="25">
        <v>29</v>
      </c>
    </row>
    <row r="90" spans="1:5" ht="59.25" customHeight="1" x14ac:dyDescent="0.25">
      <c r="A90" s="23" t="s">
        <v>164</v>
      </c>
      <c r="B90" s="24" t="s">
        <v>165</v>
      </c>
      <c r="C90" s="25">
        <v>43.39</v>
      </c>
      <c r="D90" s="25">
        <f t="shared" si="10"/>
        <v>-34.39</v>
      </c>
      <c r="E90" s="25">
        <v>9</v>
      </c>
    </row>
    <row r="91" spans="1:5" ht="51" x14ac:dyDescent="0.25">
      <c r="A91" s="23" t="s">
        <v>166</v>
      </c>
      <c r="B91" s="24" t="s">
        <v>167</v>
      </c>
      <c r="C91" s="25">
        <v>77</v>
      </c>
      <c r="D91" s="25">
        <f t="shared" si="10"/>
        <v>-57</v>
      </c>
      <c r="E91" s="25">
        <v>20</v>
      </c>
    </row>
    <row r="92" spans="1:5" ht="51" x14ac:dyDescent="0.25">
      <c r="A92" s="23" t="s">
        <v>168</v>
      </c>
      <c r="B92" s="24" t="s">
        <v>169</v>
      </c>
      <c r="C92" s="25">
        <f>C93</f>
        <v>38</v>
      </c>
      <c r="D92" s="25">
        <f t="shared" ref="D92:E92" si="11">D93</f>
        <v>-32</v>
      </c>
      <c r="E92" s="25">
        <f t="shared" si="11"/>
        <v>6</v>
      </c>
    </row>
    <row r="93" spans="1:5" ht="57.75" customHeight="1" x14ac:dyDescent="0.25">
      <c r="A93" s="23" t="s">
        <v>170</v>
      </c>
      <c r="B93" s="24" t="s">
        <v>171</v>
      </c>
      <c r="C93" s="25">
        <v>38</v>
      </c>
      <c r="D93" s="25">
        <f t="shared" si="10"/>
        <v>-32</v>
      </c>
      <c r="E93" s="25">
        <v>6</v>
      </c>
    </row>
    <row r="94" spans="1:5" ht="76.5" customHeight="1" x14ac:dyDescent="0.25">
      <c r="A94" s="24" t="s">
        <v>172</v>
      </c>
      <c r="B94" s="24" t="s">
        <v>173</v>
      </c>
      <c r="C94" s="25">
        <f>C95+C96</f>
        <v>57.95</v>
      </c>
      <c r="D94" s="25">
        <f>D95+D96</f>
        <v>-22.45</v>
      </c>
      <c r="E94" s="25">
        <f>E95+E96</f>
        <v>35.5</v>
      </c>
    </row>
    <row r="95" spans="1:5" ht="25.5" x14ac:dyDescent="0.25">
      <c r="A95" s="23" t="s">
        <v>174</v>
      </c>
      <c r="B95" s="24" t="s">
        <v>175</v>
      </c>
      <c r="C95" s="25">
        <v>40</v>
      </c>
      <c r="D95" s="25">
        <f t="shared" ref="D95:D117" si="12">E95-C95</f>
        <v>-40</v>
      </c>
      <c r="E95" s="25">
        <v>0</v>
      </c>
    </row>
    <row r="96" spans="1:5" ht="25.5" x14ac:dyDescent="0.25">
      <c r="A96" s="23" t="s">
        <v>176</v>
      </c>
      <c r="B96" s="24" t="s">
        <v>177</v>
      </c>
      <c r="C96" s="25">
        <v>17.95</v>
      </c>
      <c r="D96" s="25">
        <f t="shared" si="12"/>
        <v>17.55</v>
      </c>
      <c r="E96" s="25">
        <v>35.5</v>
      </c>
    </row>
    <row r="97" spans="1:252" ht="57.75" customHeight="1" x14ac:dyDescent="0.25">
      <c r="A97" s="23" t="s">
        <v>178</v>
      </c>
      <c r="B97" s="24" t="s">
        <v>179</v>
      </c>
      <c r="C97" s="25">
        <v>366.81</v>
      </c>
      <c r="D97" s="25">
        <f t="shared" si="12"/>
        <v>58.19</v>
      </c>
      <c r="E97" s="25">
        <v>425</v>
      </c>
    </row>
    <row r="98" spans="1:252" ht="47.25" hidden="1" customHeight="1" x14ac:dyDescent="0.25">
      <c r="A98" s="23" t="s">
        <v>180</v>
      </c>
      <c r="B98" s="24" t="s">
        <v>181</v>
      </c>
      <c r="C98" s="25"/>
      <c r="D98" s="25">
        <f t="shared" si="12"/>
        <v>0</v>
      </c>
      <c r="E98" s="25"/>
    </row>
    <row r="99" spans="1:252" ht="47.25" customHeight="1" x14ac:dyDescent="0.25">
      <c r="A99" s="23" t="s">
        <v>182</v>
      </c>
      <c r="B99" s="24" t="s">
        <v>183</v>
      </c>
      <c r="C99" s="25">
        <f>C100</f>
        <v>32</v>
      </c>
      <c r="D99" s="25">
        <f t="shared" si="12"/>
        <v>-32</v>
      </c>
      <c r="E99" s="25">
        <f>E100</f>
        <v>0</v>
      </c>
    </row>
    <row r="100" spans="1:252" ht="38.25" x14ac:dyDescent="0.25">
      <c r="A100" s="23" t="s">
        <v>184</v>
      </c>
      <c r="B100" s="24" t="s">
        <v>185</v>
      </c>
      <c r="C100" s="25">
        <v>32</v>
      </c>
      <c r="D100" s="25">
        <f t="shared" si="12"/>
        <v>-32</v>
      </c>
      <c r="E100" s="25">
        <v>0</v>
      </c>
    </row>
    <row r="101" spans="1:252" ht="51" x14ac:dyDescent="0.25">
      <c r="A101" s="23" t="s">
        <v>186</v>
      </c>
      <c r="B101" s="24" t="s">
        <v>187</v>
      </c>
      <c r="C101" s="25">
        <v>30</v>
      </c>
      <c r="D101" s="25">
        <f t="shared" si="12"/>
        <v>272.8</v>
      </c>
      <c r="E101" s="25">
        <v>302.8</v>
      </c>
    </row>
    <row r="102" spans="1:252" ht="25.5" x14ac:dyDescent="0.25">
      <c r="A102" s="23" t="s">
        <v>188</v>
      </c>
      <c r="B102" s="24" t="s">
        <v>189</v>
      </c>
      <c r="C102" s="25">
        <f>C103</f>
        <v>1091.3599999999999</v>
      </c>
      <c r="D102" s="25">
        <f t="shared" si="12"/>
        <v>234.85000000000014</v>
      </c>
      <c r="E102" s="25">
        <f>E103</f>
        <v>1326.21</v>
      </c>
    </row>
    <row r="103" spans="1:252" ht="38.25" x14ac:dyDescent="0.25">
      <c r="A103" s="23" t="s">
        <v>190</v>
      </c>
      <c r="B103" s="24" t="s">
        <v>191</v>
      </c>
      <c r="C103" s="25">
        <v>1091.3599999999999</v>
      </c>
      <c r="D103" s="25">
        <f t="shared" si="12"/>
        <v>234.85000000000014</v>
      </c>
      <c r="E103" s="25">
        <f>1091.36-166.15+401</f>
        <v>1326.21</v>
      </c>
    </row>
    <row r="104" spans="1:252" ht="15.75" customHeight="1" x14ac:dyDescent="0.25">
      <c r="A104" s="23" t="s">
        <v>192</v>
      </c>
      <c r="B104" s="24" t="s">
        <v>193</v>
      </c>
      <c r="C104" s="25">
        <f>C105</f>
        <v>0</v>
      </c>
      <c r="D104" s="25">
        <f t="shared" si="12"/>
        <v>73.618970000000004</v>
      </c>
      <c r="E104" s="25">
        <f>E105</f>
        <v>73.618970000000004</v>
      </c>
    </row>
    <row r="105" spans="1:252" ht="15.75" customHeight="1" x14ac:dyDescent="0.25">
      <c r="A105" s="23" t="s">
        <v>194</v>
      </c>
      <c r="B105" s="24" t="s">
        <v>195</v>
      </c>
      <c r="C105" s="25">
        <f>C106</f>
        <v>0</v>
      </c>
      <c r="D105" s="25">
        <f t="shared" si="12"/>
        <v>73.618970000000004</v>
      </c>
      <c r="E105" s="25">
        <f>E106</f>
        <v>73.618970000000004</v>
      </c>
    </row>
    <row r="106" spans="1:252" ht="31.5" customHeight="1" x14ac:dyDescent="0.25">
      <c r="A106" s="23" t="s">
        <v>196</v>
      </c>
      <c r="B106" s="24" t="s">
        <v>197</v>
      </c>
      <c r="C106" s="25"/>
      <c r="D106" s="25">
        <f t="shared" si="12"/>
        <v>73.618970000000004</v>
      </c>
      <c r="E106" s="25">
        <v>73.618970000000004</v>
      </c>
    </row>
    <row r="107" spans="1:252" x14ac:dyDescent="0.25">
      <c r="A107" s="23" t="s">
        <v>198</v>
      </c>
      <c r="B107" s="24" t="s">
        <v>199</v>
      </c>
      <c r="C107" s="25">
        <f>C108+C203+C206+C201</f>
        <v>299963.75114999997</v>
      </c>
      <c r="D107" s="25">
        <f>E107-C107</f>
        <v>16683.900000000023</v>
      </c>
      <c r="E107" s="25">
        <f>E108+E203+E206+E201</f>
        <v>316647.65114999999</v>
      </c>
      <c r="F107" s="33"/>
    </row>
    <row r="108" spans="1:252" ht="25.5" x14ac:dyDescent="0.25">
      <c r="A108" s="23" t="s">
        <v>200</v>
      </c>
      <c r="B108" s="24" t="s">
        <v>201</v>
      </c>
      <c r="C108" s="25">
        <f>C109+C118+C143+C194</f>
        <v>309228.73096999998</v>
      </c>
      <c r="D108" s="25">
        <f>E108-C108</f>
        <v>16683.900000000023</v>
      </c>
      <c r="E108" s="25">
        <f>E109+E118+E143+E194</f>
        <v>325912.63097</v>
      </c>
      <c r="F108" s="32"/>
    </row>
    <row r="109" spans="1:252" ht="25.5" x14ac:dyDescent="0.25">
      <c r="A109" s="23" t="s">
        <v>202</v>
      </c>
      <c r="B109" s="24" t="s">
        <v>203</v>
      </c>
      <c r="C109" s="25">
        <f>C110+C114+C116</f>
        <v>115117.82900000001</v>
      </c>
      <c r="D109" s="25">
        <f t="shared" si="12"/>
        <v>5475</v>
      </c>
      <c r="E109" s="25">
        <f>E110+E114+E116</f>
        <v>120592.82900000001</v>
      </c>
      <c r="F109" s="32"/>
    </row>
    <row r="110" spans="1:252" x14ac:dyDescent="0.25">
      <c r="A110" s="23" t="s">
        <v>204</v>
      </c>
      <c r="B110" s="24" t="s">
        <v>205</v>
      </c>
      <c r="C110" s="25">
        <f>C111</f>
        <v>104253.69</v>
      </c>
      <c r="D110" s="25">
        <f t="shared" si="12"/>
        <v>0</v>
      </c>
      <c r="E110" s="25">
        <f>E111</f>
        <v>104253.69</v>
      </c>
      <c r="F110" s="32"/>
      <c r="Q110" s="33"/>
      <c r="R110" s="33"/>
      <c r="AD110" s="33"/>
      <c r="AE110" s="33"/>
      <c r="AQ110" s="33"/>
      <c r="AR110" s="33"/>
      <c r="BD110" s="33"/>
      <c r="BE110" s="33"/>
      <c r="BQ110" s="33"/>
      <c r="BR110" s="33"/>
      <c r="CD110" s="33"/>
      <c r="CE110" s="33"/>
      <c r="CQ110" s="33"/>
      <c r="CR110" s="33"/>
      <c r="DD110" s="33"/>
      <c r="DE110" s="33"/>
      <c r="DQ110" s="33"/>
      <c r="DR110" s="33"/>
      <c r="ED110" s="33"/>
      <c r="EE110" s="33"/>
      <c r="EQ110" s="33"/>
      <c r="ER110" s="33"/>
      <c r="FD110" s="33"/>
      <c r="FE110" s="33"/>
      <c r="FQ110" s="33"/>
      <c r="FR110" s="33"/>
      <c r="GD110" s="33"/>
      <c r="GE110" s="33"/>
      <c r="GQ110" s="33"/>
      <c r="GR110" s="33"/>
      <c r="HD110" s="33"/>
      <c r="HE110" s="33"/>
      <c r="HQ110" s="33"/>
      <c r="HR110" s="33"/>
      <c r="ID110" s="33"/>
      <c r="IE110" s="33"/>
      <c r="IQ110" s="33"/>
      <c r="IR110" s="33"/>
    </row>
    <row r="111" spans="1:252" ht="89.25" customHeight="1" x14ac:dyDescent="0.25">
      <c r="A111" s="23" t="s">
        <v>206</v>
      </c>
      <c r="B111" s="24" t="s">
        <v>207</v>
      </c>
      <c r="C111" s="25">
        <v>104253.69</v>
      </c>
      <c r="D111" s="25">
        <f t="shared" si="12"/>
        <v>0</v>
      </c>
      <c r="E111" s="25">
        <v>104253.69</v>
      </c>
      <c r="F111" s="33"/>
      <c r="Q111" s="33"/>
      <c r="R111" s="33"/>
      <c r="AD111" s="33"/>
      <c r="AE111" s="33"/>
      <c r="AQ111" s="33"/>
      <c r="AR111" s="33"/>
      <c r="BD111" s="33"/>
      <c r="BE111" s="33"/>
      <c r="BQ111" s="33"/>
      <c r="BR111" s="33"/>
      <c r="CD111" s="33"/>
      <c r="CE111" s="33"/>
      <c r="CQ111" s="33"/>
      <c r="CR111" s="33"/>
      <c r="DD111" s="33"/>
      <c r="DE111" s="33"/>
      <c r="DQ111" s="33"/>
      <c r="DR111" s="33"/>
      <c r="ED111" s="33"/>
      <c r="EE111" s="33"/>
      <c r="EQ111" s="33"/>
      <c r="ER111" s="33"/>
      <c r="FD111" s="33"/>
      <c r="FE111" s="33"/>
      <c r="FQ111" s="33"/>
      <c r="FR111" s="33"/>
      <c r="GD111" s="33"/>
      <c r="GE111" s="33"/>
      <c r="GQ111" s="33"/>
      <c r="GR111" s="33"/>
      <c r="HD111" s="33"/>
      <c r="HE111" s="33"/>
      <c r="HQ111" s="33"/>
      <c r="HR111" s="33"/>
      <c r="ID111" s="33"/>
      <c r="IE111" s="33"/>
      <c r="IQ111" s="33"/>
      <c r="IR111" s="33"/>
    </row>
    <row r="112" spans="1:252" ht="15.75" hidden="1" customHeight="1" x14ac:dyDescent="0.25">
      <c r="A112" s="23"/>
      <c r="B112" s="34" t="s">
        <v>208</v>
      </c>
      <c r="C112" s="25">
        <v>112569.5</v>
      </c>
      <c r="D112" s="25">
        <f t="shared" si="12"/>
        <v>0</v>
      </c>
      <c r="E112" s="25">
        <v>112569.5</v>
      </c>
    </row>
    <row r="113" spans="1:6" ht="15.75" hidden="1" customHeight="1" x14ac:dyDescent="0.25">
      <c r="A113" s="23"/>
      <c r="B113" s="34" t="s">
        <v>209</v>
      </c>
      <c r="C113" s="25"/>
      <c r="D113" s="25">
        <f t="shared" si="12"/>
        <v>0</v>
      </c>
      <c r="E113" s="25"/>
    </row>
    <row r="114" spans="1:6" ht="31.5" customHeight="1" x14ac:dyDescent="0.25">
      <c r="A114" s="23" t="s">
        <v>210</v>
      </c>
      <c r="B114" s="24" t="s">
        <v>211</v>
      </c>
      <c r="C114" s="25">
        <f>C115</f>
        <v>10507.1</v>
      </c>
      <c r="D114" s="25">
        <f t="shared" si="12"/>
        <v>5475</v>
      </c>
      <c r="E114" s="25">
        <f>E115</f>
        <v>15982.1</v>
      </c>
    </row>
    <row r="115" spans="1:6" ht="47.25" customHeight="1" x14ac:dyDescent="0.25">
      <c r="A115" s="23" t="s">
        <v>212</v>
      </c>
      <c r="B115" s="24" t="s">
        <v>213</v>
      </c>
      <c r="C115" s="25">
        <v>10507.1</v>
      </c>
      <c r="D115" s="25">
        <f t="shared" si="12"/>
        <v>5475</v>
      </c>
      <c r="E115" s="25">
        <f>11007.1+4975</f>
        <v>15982.1</v>
      </c>
    </row>
    <row r="116" spans="1:6" ht="46.5" customHeight="1" x14ac:dyDescent="0.25">
      <c r="A116" s="23" t="s">
        <v>214</v>
      </c>
      <c r="B116" s="24" t="s">
        <v>215</v>
      </c>
      <c r="C116" s="25">
        <f>SUM(C117)</f>
        <v>357.03899999999999</v>
      </c>
      <c r="D116" s="25">
        <f t="shared" si="12"/>
        <v>0</v>
      </c>
      <c r="E116" s="25">
        <f>SUM(E117)</f>
        <v>357.03899999999999</v>
      </c>
    </row>
    <row r="117" spans="1:6" ht="31.5" customHeight="1" x14ac:dyDescent="0.25">
      <c r="A117" s="23" t="s">
        <v>216</v>
      </c>
      <c r="B117" s="24" t="s">
        <v>217</v>
      </c>
      <c r="C117" s="25">
        <v>357.03899999999999</v>
      </c>
      <c r="D117" s="25">
        <f t="shared" si="12"/>
        <v>0</v>
      </c>
      <c r="E117" s="25">
        <v>357.03899999999999</v>
      </c>
    </row>
    <row r="118" spans="1:6" ht="25.5" x14ac:dyDescent="0.25">
      <c r="A118" s="23" t="s">
        <v>218</v>
      </c>
      <c r="B118" s="24" t="s">
        <v>219</v>
      </c>
      <c r="C118" s="25">
        <f>C119+C123+C125+C127+C132+C135+C141+C137+C129+C121+C139</f>
        <v>21899.736220000003</v>
      </c>
      <c r="D118" s="25">
        <f>D119+D123+D125+D127+D132+D135+D141+D137+D129+D121+D139</f>
        <v>2419.7000000000007</v>
      </c>
      <c r="E118" s="25">
        <f>E119+E123+E125+E127+E132+E135+E141+E137+E129+E121+E139</f>
        <v>24319.43622</v>
      </c>
      <c r="F118" s="35"/>
    </row>
    <row r="119" spans="1:6" ht="63" customHeight="1" x14ac:dyDescent="0.25">
      <c r="A119" s="23" t="s">
        <v>220</v>
      </c>
      <c r="B119" s="24" t="s">
        <v>221</v>
      </c>
      <c r="C119" s="25">
        <f>C120</f>
        <v>0</v>
      </c>
      <c r="D119" s="25">
        <f t="shared" ref="D119:D179" si="13">E119-C119</f>
        <v>1300</v>
      </c>
      <c r="E119" s="25">
        <f>E120</f>
        <v>1300</v>
      </c>
    </row>
    <row r="120" spans="1:6" ht="63" customHeight="1" x14ac:dyDescent="0.25">
      <c r="A120" s="23" t="s">
        <v>222</v>
      </c>
      <c r="B120" s="24" t="s">
        <v>223</v>
      </c>
      <c r="C120" s="25"/>
      <c r="D120" s="25">
        <f t="shared" si="13"/>
        <v>1300</v>
      </c>
      <c r="E120" s="25">
        <v>1300</v>
      </c>
    </row>
    <row r="121" spans="1:6" ht="31.5" customHeight="1" x14ac:dyDescent="0.25">
      <c r="A121" s="23" t="s">
        <v>224</v>
      </c>
      <c r="B121" s="24" t="s">
        <v>225</v>
      </c>
      <c r="C121" s="25">
        <f>SUM(C122)</f>
        <v>4666.5622000000003</v>
      </c>
      <c r="D121" s="25">
        <f t="shared" si="13"/>
        <v>0</v>
      </c>
      <c r="E121" s="25">
        <f>SUM(E122)</f>
        <v>4666.5622000000003</v>
      </c>
    </row>
    <row r="122" spans="1:6" ht="30.75" customHeight="1" x14ac:dyDescent="0.25">
      <c r="A122" s="23" t="s">
        <v>226</v>
      </c>
      <c r="B122" s="24" t="s">
        <v>227</v>
      </c>
      <c r="C122" s="25">
        <v>4666.5622000000003</v>
      </c>
      <c r="D122" s="25">
        <f t="shared" si="13"/>
        <v>0</v>
      </c>
      <c r="E122" s="25">
        <v>4666.5622000000003</v>
      </c>
    </row>
    <row r="123" spans="1:6" ht="78.75" customHeight="1" x14ac:dyDescent="0.25">
      <c r="A123" s="23" t="s">
        <v>228</v>
      </c>
      <c r="B123" s="24" t="s">
        <v>229</v>
      </c>
      <c r="C123" s="25">
        <f>SUM(C124)</f>
        <v>2964</v>
      </c>
      <c r="D123" s="25">
        <f t="shared" si="13"/>
        <v>1100</v>
      </c>
      <c r="E123" s="25">
        <f>SUM(E124)</f>
        <v>4064</v>
      </c>
    </row>
    <row r="124" spans="1:6" ht="63" customHeight="1" x14ac:dyDescent="0.25">
      <c r="A124" s="23" t="s">
        <v>230</v>
      </c>
      <c r="B124" s="24" t="s">
        <v>231</v>
      </c>
      <c r="C124" s="25">
        <v>2964</v>
      </c>
      <c r="D124" s="25">
        <f t="shared" si="13"/>
        <v>1100</v>
      </c>
      <c r="E124" s="25">
        <f>2964+1100</f>
        <v>4064</v>
      </c>
    </row>
    <row r="125" spans="1:6" ht="47.25" hidden="1" customHeight="1" x14ac:dyDescent="0.25">
      <c r="A125" s="23" t="s">
        <v>232</v>
      </c>
      <c r="B125" s="24" t="s">
        <v>233</v>
      </c>
      <c r="C125" s="25">
        <f>C126</f>
        <v>0</v>
      </c>
      <c r="D125" s="25">
        <f t="shared" si="13"/>
        <v>0</v>
      </c>
      <c r="E125" s="25">
        <f>E126</f>
        <v>0</v>
      </c>
    </row>
    <row r="126" spans="1:6" ht="63" hidden="1" customHeight="1" x14ac:dyDescent="0.25">
      <c r="A126" s="23" t="s">
        <v>234</v>
      </c>
      <c r="B126" s="24" t="s">
        <v>235</v>
      </c>
      <c r="C126" s="25"/>
      <c r="D126" s="25">
        <f t="shared" si="13"/>
        <v>0</v>
      </c>
      <c r="E126" s="25"/>
    </row>
    <row r="127" spans="1:6" ht="63" hidden="1" customHeight="1" x14ac:dyDescent="0.25">
      <c r="A127" s="23" t="s">
        <v>236</v>
      </c>
      <c r="B127" s="24" t="s">
        <v>237</v>
      </c>
      <c r="C127" s="25">
        <f>C128</f>
        <v>0</v>
      </c>
      <c r="D127" s="25">
        <f t="shared" si="13"/>
        <v>0</v>
      </c>
      <c r="E127" s="25">
        <f>E128</f>
        <v>0</v>
      </c>
    </row>
    <row r="128" spans="1:6" ht="63" hidden="1" customHeight="1" x14ac:dyDescent="0.25">
      <c r="A128" s="23" t="s">
        <v>238</v>
      </c>
      <c r="B128" s="24" t="s">
        <v>239</v>
      </c>
      <c r="C128" s="25">
        <v>0</v>
      </c>
      <c r="D128" s="25">
        <f t="shared" si="13"/>
        <v>0</v>
      </c>
      <c r="E128" s="25">
        <v>0</v>
      </c>
    </row>
    <row r="129" spans="1:6" ht="149.25" hidden="1" customHeight="1" x14ac:dyDescent="0.25">
      <c r="A129" s="23" t="s">
        <v>240</v>
      </c>
      <c r="B129" s="24" t="s">
        <v>241</v>
      </c>
      <c r="C129" s="25">
        <f>C130</f>
        <v>0</v>
      </c>
      <c r="D129" s="25">
        <f t="shared" si="13"/>
        <v>0</v>
      </c>
      <c r="E129" s="25">
        <f>E130</f>
        <v>0</v>
      </c>
    </row>
    <row r="130" spans="1:6" ht="108" hidden="1" customHeight="1" x14ac:dyDescent="0.25">
      <c r="A130" s="23" t="s">
        <v>242</v>
      </c>
      <c r="B130" s="24" t="s">
        <v>243</v>
      </c>
      <c r="C130" s="25">
        <f>C131</f>
        <v>0</v>
      </c>
      <c r="D130" s="25">
        <f t="shared" si="13"/>
        <v>0</v>
      </c>
      <c r="E130" s="25">
        <f>E131</f>
        <v>0</v>
      </c>
    </row>
    <row r="131" spans="1:6" ht="94.5" hidden="1" customHeight="1" x14ac:dyDescent="0.25">
      <c r="A131" s="23" t="s">
        <v>244</v>
      </c>
      <c r="B131" s="24" t="s">
        <v>245</v>
      </c>
      <c r="C131" s="25"/>
      <c r="D131" s="25">
        <f t="shared" si="13"/>
        <v>0</v>
      </c>
      <c r="E131" s="25"/>
    </row>
    <row r="132" spans="1:6" ht="78.75" hidden="1" customHeight="1" x14ac:dyDescent="0.25">
      <c r="A132" s="23" t="s">
        <v>246</v>
      </c>
      <c r="B132" s="24" t="s">
        <v>247</v>
      </c>
      <c r="C132" s="25">
        <f>SUM(C133)</f>
        <v>0</v>
      </c>
      <c r="D132" s="25">
        <f t="shared" si="13"/>
        <v>0</v>
      </c>
      <c r="E132" s="25">
        <f>SUM(E133)</f>
        <v>0</v>
      </c>
    </row>
    <row r="133" spans="1:6" ht="78.75" hidden="1" customHeight="1" x14ac:dyDescent="0.25">
      <c r="A133" s="23" t="s">
        <v>248</v>
      </c>
      <c r="B133" s="24" t="s">
        <v>249</v>
      </c>
      <c r="C133" s="25">
        <f>C134</f>
        <v>0</v>
      </c>
      <c r="D133" s="25">
        <f t="shared" si="13"/>
        <v>0</v>
      </c>
      <c r="E133" s="25">
        <f>E134</f>
        <v>0</v>
      </c>
    </row>
    <row r="134" spans="1:6" ht="63" hidden="1" customHeight="1" x14ac:dyDescent="0.25">
      <c r="A134" s="23" t="s">
        <v>250</v>
      </c>
      <c r="B134" s="24" t="s">
        <v>251</v>
      </c>
      <c r="C134" s="25"/>
      <c r="D134" s="25">
        <f t="shared" si="13"/>
        <v>0</v>
      </c>
      <c r="E134" s="25"/>
    </row>
    <row r="135" spans="1:6" ht="31.5" hidden="1" customHeight="1" x14ac:dyDescent="0.25">
      <c r="A135" s="23" t="s">
        <v>252</v>
      </c>
      <c r="B135" s="24" t="s">
        <v>253</v>
      </c>
      <c r="C135" s="25">
        <f>C136</f>
        <v>0</v>
      </c>
      <c r="D135" s="25">
        <f t="shared" si="13"/>
        <v>0</v>
      </c>
      <c r="E135" s="25">
        <f>E136</f>
        <v>0</v>
      </c>
    </row>
    <row r="136" spans="1:6" ht="47.25" hidden="1" customHeight="1" x14ac:dyDescent="0.25">
      <c r="A136" s="23" t="s">
        <v>254</v>
      </c>
      <c r="B136" s="24" t="s">
        <v>255</v>
      </c>
      <c r="C136" s="25"/>
      <c r="D136" s="25">
        <f t="shared" si="13"/>
        <v>0</v>
      </c>
      <c r="E136" s="25"/>
    </row>
    <row r="137" spans="1:6" ht="47.25" customHeight="1" x14ac:dyDescent="0.25">
      <c r="A137" s="23" t="s">
        <v>256</v>
      </c>
      <c r="B137" s="24" t="s">
        <v>257</v>
      </c>
      <c r="C137" s="25">
        <f>C138</f>
        <v>1800</v>
      </c>
      <c r="D137" s="25">
        <f t="shared" si="13"/>
        <v>0</v>
      </c>
      <c r="E137" s="25">
        <f>E138</f>
        <v>1800</v>
      </c>
    </row>
    <row r="138" spans="1:6" ht="63" customHeight="1" x14ac:dyDescent="0.25">
      <c r="A138" s="23" t="s">
        <v>258</v>
      </c>
      <c r="B138" s="24" t="s">
        <v>259</v>
      </c>
      <c r="C138" s="25">
        <v>1800</v>
      </c>
      <c r="D138" s="25">
        <f t="shared" si="13"/>
        <v>0</v>
      </c>
      <c r="E138" s="25">
        <v>1800</v>
      </c>
    </row>
    <row r="139" spans="1:6" ht="47.25" customHeight="1" x14ac:dyDescent="0.25">
      <c r="A139" s="23" t="s">
        <v>260</v>
      </c>
      <c r="B139" s="24" t="s">
        <v>261</v>
      </c>
      <c r="C139" s="25">
        <f>C140</f>
        <v>545.45000000000005</v>
      </c>
      <c r="D139" s="25">
        <f t="shared" si="13"/>
        <v>0</v>
      </c>
      <c r="E139" s="25">
        <f>E140</f>
        <v>545.45000000000005</v>
      </c>
    </row>
    <row r="140" spans="1:6" ht="63" customHeight="1" x14ac:dyDescent="0.25">
      <c r="A140" s="23" t="s">
        <v>262</v>
      </c>
      <c r="B140" s="24" t="s">
        <v>263</v>
      </c>
      <c r="C140" s="25">
        <v>545.45000000000005</v>
      </c>
      <c r="D140" s="25">
        <f t="shared" si="13"/>
        <v>0</v>
      </c>
      <c r="E140" s="25">
        <v>545.45000000000005</v>
      </c>
    </row>
    <row r="141" spans="1:6" x14ac:dyDescent="0.25">
      <c r="A141" s="23" t="s">
        <v>264</v>
      </c>
      <c r="B141" s="24" t="s">
        <v>265</v>
      </c>
      <c r="C141" s="25">
        <f>C142</f>
        <v>11923.72402</v>
      </c>
      <c r="D141" s="25">
        <f t="shared" si="13"/>
        <v>19.700000000000728</v>
      </c>
      <c r="E141" s="25">
        <f>E142</f>
        <v>11943.42402</v>
      </c>
    </row>
    <row r="142" spans="1:6" x14ac:dyDescent="0.25">
      <c r="A142" s="23" t="s">
        <v>266</v>
      </c>
      <c r="B142" s="24" t="s">
        <v>267</v>
      </c>
      <c r="C142" s="25">
        <v>11923.72402</v>
      </c>
      <c r="D142" s="25">
        <f t="shared" si="13"/>
        <v>19.700000000000728</v>
      </c>
      <c r="E142" s="25">
        <f>11913.42402+30</f>
        <v>11943.42402</v>
      </c>
    </row>
    <row r="143" spans="1:6" ht="25.5" x14ac:dyDescent="0.25">
      <c r="A143" s="23" t="s">
        <v>268</v>
      </c>
      <c r="B143" s="24" t="s">
        <v>269</v>
      </c>
      <c r="C143" s="25">
        <f>C154+C160+C180+C182+C184+C186+C192+C190</f>
        <v>171728.11</v>
      </c>
      <c r="D143" s="25">
        <f t="shared" si="13"/>
        <v>8789.2000000000116</v>
      </c>
      <c r="E143" s="25">
        <f>E154+E160+E180+E182+E184+E186+E192+E190</f>
        <v>180517.31</v>
      </c>
      <c r="F143" s="33">
        <f>E143-180000.1</f>
        <v>517.20999999999185</v>
      </c>
    </row>
    <row r="144" spans="1:6" ht="47.25" hidden="1" customHeight="1" x14ac:dyDescent="0.25">
      <c r="A144" s="23" t="s">
        <v>270</v>
      </c>
      <c r="B144" s="24" t="s">
        <v>271</v>
      </c>
      <c r="C144" s="25">
        <f>C145</f>
        <v>0</v>
      </c>
      <c r="D144" s="25">
        <f t="shared" si="13"/>
        <v>0</v>
      </c>
      <c r="E144" s="25">
        <f>E145</f>
        <v>0</v>
      </c>
    </row>
    <row r="145" spans="1:6" ht="47.25" hidden="1" customHeight="1" x14ac:dyDescent="0.25">
      <c r="A145" s="23" t="s">
        <v>272</v>
      </c>
      <c r="B145" s="24" t="s">
        <v>273</v>
      </c>
      <c r="C145" s="25">
        <v>0</v>
      </c>
      <c r="D145" s="25">
        <f t="shared" si="13"/>
        <v>0</v>
      </c>
      <c r="E145" s="25">
        <v>0</v>
      </c>
    </row>
    <row r="146" spans="1:6" ht="47.25" hidden="1" customHeight="1" x14ac:dyDescent="0.25">
      <c r="A146" s="23" t="s">
        <v>274</v>
      </c>
      <c r="B146" s="24" t="s">
        <v>275</v>
      </c>
      <c r="C146" s="25">
        <f>C147</f>
        <v>0</v>
      </c>
      <c r="D146" s="25">
        <f t="shared" si="13"/>
        <v>0</v>
      </c>
      <c r="E146" s="25">
        <f>E147</f>
        <v>0</v>
      </c>
    </row>
    <row r="147" spans="1:6" ht="47.25" hidden="1" customHeight="1" x14ac:dyDescent="0.25">
      <c r="A147" s="23" t="s">
        <v>276</v>
      </c>
      <c r="B147" s="24" t="s">
        <v>277</v>
      </c>
      <c r="C147" s="25"/>
      <c r="D147" s="25">
        <f t="shared" si="13"/>
        <v>0</v>
      </c>
      <c r="E147" s="25"/>
    </row>
    <row r="148" spans="1:6" ht="63" hidden="1" customHeight="1" x14ac:dyDescent="0.25">
      <c r="A148" s="23" t="s">
        <v>278</v>
      </c>
      <c r="B148" s="24" t="s">
        <v>279</v>
      </c>
      <c r="C148" s="25">
        <f>C149</f>
        <v>0</v>
      </c>
      <c r="D148" s="25">
        <f t="shared" si="13"/>
        <v>0</v>
      </c>
      <c r="E148" s="25">
        <f>E149</f>
        <v>0</v>
      </c>
    </row>
    <row r="149" spans="1:6" ht="63" hidden="1" customHeight="1" x14ac:dyDescent="0.25">
      <c r="A149" s="23" t="s">
        <v>280</v>
      </c>
      <c r="B149" s="24" t="s">
        <v>281</v>
      </c>
      <c r="C149" s="25">
        <v>0</v>
      </c>
      <c r="D149" s="25">
        <f t="shared" si="13"/>
        <v>0</v>
      </c>
      <c r="E149" s="25">
        <v>0</v>
      </c>
    </row>
    <row r="150" spans="1:6" ht="63" hidden="1" customHeight="1" x14ac:dyDescent="0.25">
      <c r="A150" s="23" t="s">
        <v>282</v>
      </c>
      <c r="B150" s="24" t="s">
        <v>283</v>
      </c>
      <c r="C150" s="25">
        <f>SUM(C151)</f>
        <v>0</v>
      </c>
      <c r="D150" s="25">
        <f t="shared" si="13"/>
        <v>0</v>
      </c>
      <c r="E150" s="25">
        <f>SUM(E151)</f>
        <v>0</v>
      </c>
    </row>
    <row r="151" spans="1:6" ht="78.75" hidden="1" customHeight="1" x14ac:dyDescent="0.25">
      <c r="A151" s="23" t="s">
        <v>284</v>
      </c>
      <c r="B151" s="24" t="s">
        <v>285</v>
      </c>
      <c r="C151" s="25"/>
      <c r="D151" s="25">
        <f t="shared" si="13"/>
        <v>0</v>
      </c>
      <c r="E151" s="25"/>
    </row>
    <row r="152" spans="1:6" ht="78.75" hidden="1" customHeight="1" x14ac:dyDescent="0.25">
      <c r="A152" s="23" t="s">
        <v>286</v>
      </c>
      <c r="B152" s="24" t="s">
        <v>287</v>
      </c>
      <c r="C152" s="25">
        <f>C153</f>
        <v>0</v>
      </c>
      <c r="D152" s="25">
        <f t="shared" si="13"/>
        <v>0</v>
      </c>
      <c r="E152" s="25">
        <f>E153</f>
        <v>0</v>
      </c>
    </row>
    <row r="153" spans="1:6" ht="63" hidden="1" customHeight="1" x14ac:dyDescent="0.25">
      <c r="A153" s="23" t="s">
        <v>288</v>
      </c>
      <c r="B153" s="24" t="s">
        <v>289</v>
      </c>
      <c r="C153" s="25">
        <v>0</v>
      </c>
      <c r="D153" s="25">
        <f t="shared" si="13"/>
        <v>0</v>
      </c>
      <c r="E153" s="25">
        <v>0</v>
      </c>
    </row>
    <row r="154" spans="1:6" ht="41.25" customHeight="1" x14ac:dyDescent="0.25">
      <c r="A154" s="23" t="s">
        <v>290</v>
      </c>
      <c r="B154" s="24" t="s">
        <v>291</v>
      </c>
      <c r="C154" s="25">
        <f>C155</f>
        <v>465.2</v>
      </c>
      <c r="D154" s="25">
        <f t="shared" si="13"/>
        <v>52.000000000000057</v>
      </c>
      <c r="E154" s="25">
        <f>E155</f>
        <v>517.20000000000005</v>
      </c>
      <c r="F154" s="33">
        <f>F143-E155</f>
        <v>9.9999999918054527E-3</v>
      </c>
    </row>
    <row r="155" spans="1:6" ht="35.25" customHeight="1" x14ac:dyDescent="0.25">
      <c r="A155" s="23" t="s">
        <v>292</v>
      </c>
      <c r="B155" s="24" t="s">
        <v>293</v>
      </c>
      <c r="C155" s="25">
        <v>465.2</v>
      </c>
      <c r="D155" s="25">
        <f t="shared" si="13"/>
        <v>52.000000000000057</v>
      </c>
      <c r="E155" s="25">
        <f>465.2+52</f>
        <v>517.20000000000005</v>
      </c>
    </row>
    <row r="156" spans="1:6" ht="47.25" hidden="1" customHeight="1" x14ac:dyDescent="0.25">
      <c r="A156" s="23" t="s">
        <v>294</v>
      </c>
      <c r="B156" s="24" t="s">
        <v>295</v>
      </c>
      <c r="C156" s="25">
        <f>C157</f>
        <v>0</v>
      </c>
      <c r="D156" s="25">
        <f t="shared" si="13"/>
        <v>0</v>
      </c>
      <c r="E156" s="25">
        <f>E157</f>
        <v>0</v>
      </c>
    </row>
    <row r="157" spans="1:6" ht="47.25" hidden="1" customHeight="1" x14ac:dyDescent="0.25">
      <c r="A157" s="23" t="s">
        <v>296</v>
      </c>
      <c r="B157" s="24" t="s">
        <v>297</v>
      </c>
      <c r="C157" s="25"/>
      <c r="D157" s="25">
        <f t="shared" si="13"/>
        <v>0</v>
      </c>
      <c r="E157" s="25"/>
    </row>
    <row r="158" spans="1:6" ht="63" hidden="1" customHeight="1" x14ac:dyDescent="0.25">
      <c r="A158" s="23" t="s">
        <v>298</v>
      </c>
      <c r="B158" s="24" t="s">
        <v>299</v>
      </c>
      <c r="C158" s="25">
        <f>C159</f>
        <v>0</v>
      </c>
      <c r="D158" s="25">
        <f t="shared" si="13"/>
        <v>0</v>
      </c>
      <c r="E158" s="25">
        <f>E159</f>
        <v>0</v>
      </c>
    </row>
    <row r="159" spans="1:6" ht="47.25" hidden="1" customHeight="1" x14ac:dyDescent="0.25">
      <c r="A159" s="23" t="s">
        <v>300</v>
      </c>
      <c r="B159" s="24" t="s">
        <v>301</v>
      </c>
      <c r="C159" s="25">
        <v>0</v>
      </c>
      <c r="D159" s="25">
        <f t="shared" si="13"/>
        <v>0</v>
      </c>
      <c r="E159" s="25">
        <v>0</v>
      </c>
    </row>
    <row r="160" spans="1:6" ht="43.5" customHeight="1" x14ac:dyDescent="0.25">
      <c r="A160" s="23" t="s">
        <v>302</v>
      </c>
      <c r="B160" s="24" t="s">
        <v>303</v>
      </c>
      <c r="C160" s="25">
        <f>C161</f>
        <v>168648.3</v>
      </c>
      <c r="D160" s="25">
        <f t="shared" si="13"/>
        <v>8822.3999999999942</v>
      </c>
      <c r="E160" s="25">
        <f>E161</f>
        <v>177470.69999999998</v>
      </c>
    </row>
    <row r="161" spans="1:254" ht="25.5" x14ac:dyDescent="0.25">
      <c r="A161" s="23" t="s">
        <v>304</v>
      </c>
      <c r="B161" s="24" t="s">
        <v>305</v>
      </c>
      <c r="C161" s="25">
        <v>168648.3</v>
      </c>
      <c r="D161" s="25">
        <f t="shared" si="13"/>
        <v>8822.3999999999942</v>
      </c>
      <c r="E161" s="25">
        <f>168648.3+43.4+50.1+20+8708.9</f>
        <v>177470.69999999998</v>
      </c>
      <c r="F161" s="33"/>
      <c r="G161" s="33"/>
    </row>
    <row r="162" spans="1:254" s="38" customFormat="1" ht="78.75" hidden="1" customHeight="1" x14ac:dyDescent="0.25">
      <c r="A162" s="36"/>
      <c r="B162" s="37" t="s">
        <v>306</v>
      </c>
      <c r="C162" s="25">
        <v>634.6</v>
      </c>
      <c r="D162" s="25">
        <f t="shared" si="13"/>
        <v>0</v>
      </c>
      <c r="E162" s="25">
        <v>634.6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</row>
    <row r="163" spans="1:254" s="38" customFormat="1" ht="126" hidden="1" customHeight="1" x14ac:dyDescent="0.25">
      <c r="A163" s="36"/>
      <c r="B163" s="37" t="s">
        <v>307</v>
      </c>
      <c r="C163" s="25">
        <v>753</v>
      </c>
      <c r="D163" s="25">
        <f t="shared" si="13"/>
        <v>0</v>
      </c>
      <c r="E163" s="25">
        <v>753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</row>
    <row r="164" spans="1:254" s="38" customFormat="1" ht="126" hidden="1" customHeight="1" x14ac:dyDescent="0.25">
      <c r="A164" s="36"/>
      <c r="B164" s="37" t="s">
        <v>308</v>
      </c>
      <c r="C164" s="25">
        <v>21.2</v>
      </c>
      <c r="D164" s="25">
        <f t="shared" si="13"/>
        <v>0</v>
      </c>
      <c r="E164" s="25">
        <v>21.2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</row>
    <row r="165" spans="1:254" s="38" customFormat="1" ht="62.25" hidden="1" customHeight="1" x14ac:dyDescent="0.25">
      <c r="A165" s="36"/>
      <c r="B165" s="37" t="s">
        <v>309</v>
      </c>
      <c r="C165" s="25">
        <v>2005.4</v>
      </c>
      <c r="D165" s="25">
        <f t="shared" si="13"/>
        <v>0</v>
      </c>
      <c r="E165" s="25">
        <v>2005.4</v>
      </c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  <c r="HG165" s="39"/>
      <c r="HH165" s="39"/>
      <c r="HI165" s="39"/>
      <c r="HJ165" s="39"/>
      <c r="HK165" s="39"/>
      <c r="HL165" s="39"/>
      <c r="HM165" s="39"/>
      <c r="HN165" s="39"/>
      <c r="HO165" s="39"/>
      <c r="HP165" s="39"/>
      <c r="HQ165" s="39"/>
      <c r="HR165" s="39"/>
      <c r="HS165" s="39"/>
      <c r="HT165" s="39"/>
      <c r="HU165" s="39"/>
      <c r="HV165" s="39"/>
      <c r="HW165" s="39"/>
      <c r="HX165" s="39"/>
      <c r="HY165" s="39"/>
      <c r="HZ165" s="39"/>
      <c r="IA165" s="39"/>
      <c r="IB165" s="39"/>
      <c r="IC165" s="39"/>
      <c r="ID165" s="39"/>
      <c r="IE165" s="39"/>
      <c r="IF165" s="39"/>
      <c r="IG165" s="39"/>
      <c r="IH165" s="39"/>
      <c r="II165" s="39"/>
      <c r="IJ165" s="39"/>
      <c r="IK165" s="39"/>
      <c r="IL165" s="39"/>
      <c r="IM165" s="39"/>
      <c r="IN165" s="39"/>
      <c r="IO165" s="39"/>
      <c r="IP165" s="39"/>
      <c r="IQ165" s="39"/>
      <c r="IR165" s="39"/>
      <c r="IS165" s="39"/>
      <c r="IT165" s="39"/>
    </row>
    <row r="166" spans="1:254" s="38" customFormat="1" ht="220.5" hidden="1" customHeight="1" x14ac:dyDescent="0.25">
      <c r="A166" s="36"/>
      <c r="B166" s="37" t="s">
        <v>310</v>
      </c>
      <c r="C166" s="25">
        <v>144254.79999999999</v>
      </c>
      <c r="D166" s="25">
        <f t="shared" si="13"/>
        <v>0</v>
      </c>
      <c r="E166" s="25">
        <v>144254.79999999999</v>
      </c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39"/>
      <c r="IN166" s="39"/>
      <c r="IO166" s="39"/>
      <c r="IP166" s="39"/>
      <c r="IQ166" s="39"/>
      <c r="IR166" s="39"/>
      <c r="IS166" s="39"/>
      <c r="IT166" s="39"/>
    </row>
    <row r="167" spans="1:254" s="38" customFormat="1" ht="113.25" hidden="1" customHeight="1" x14ac:dyDescent="0.25">
      <c r="A167" s="36"/>
      <c r="B167" s="37" t="s">
        <v>311</v>
      </c>
      <c r="C167" s="25"/>
      <c r="D167" s="25">
        <f t="shared" si="13"/>
        <v>0</v>
      </c>
      <c r="E167" s="25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/>
      <c r="HX167" s="39"/>
      <c r="HY167" s="39"/>
      <c r="HZ167" s="39"/>
      <c r="IA167" s="39"/>
      <c r="IB167" s="39"/>
      <c r="IC167" s="39"/>
      <c r="ID167" s="39"/>
      <c r="IE167" s="39"/>
      <c r="IF167" s="39"/>
      <c r="IG167" s="39"/>
      <c r="IH167" s="39"/>
      <c r="II167" s="39"/>
      <c r="IJ167" s="39"/>
      <c r="IK167" s="39"/>
      <c r="IL167" s="39"/>
      <c r="IM167" s="39"/>
      <c r="IN167" s="39"/>
      <c r="IO167" s="39"/>
      <c r="IP167" s="39"/>
      <c r="IQ167" s="39"/>
      <c r="IR167" s="39"/>
      <c r="IS167" s="39"/>
      <c r="IT167" s="39"/>
    </row>
    <row r="168" spans="1:254" s="38" customFormat="1" ht="94.5" hidden="1" customHeight="1" x14ac:dyDescent="0.25">
      <c r="A168" s="36"/>
      <c r="B168" s="37" t="s">
        <v>312</v>
      </c>
      <c r="C168" s="25"/>
      <c r="D168" s="25">
        <f t="shared" si="13"/>
        <v>0</v>
      </c>
      <c r="E168" s="25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/>
      <c r="HY168" s="39"/>
      <c r="HZ168" s="39"/>
      <c r="IA168" s="39"/>
      <c r="IB168" s="39"/>
      <c r="IC168" s="39"/>
      <c r="ID168" s="39"/>
      <c r="IE168" s="39"/>
      <c r="IF168" s="39"/>
      <c r="IG168" s="39"/>
      <c r="IH168" s="39"/>
      <c r="II168" s="39"/>
      <c r="IJ168" s="39"/>
      <c r="IK168" s="39"/>
      <c r="IL168" s="39"/>
      <c r="IM168" s="39"/>
      <c r="IN168" s="39"/>
      <c r="IO168" s="39"/>
      <c r="IP168" s="39"/>
      <c r="IQ168" s="39"/>
      <c r="IR168" s="39"/>
      <c r="IS168" s="39"/>
      <c r="IT168" s="39"/>
    </row>
    <row r="169" spans="1:254" s="38" customFormat="1" ht="31.5" hidden="1" customHeight="1" x14ac:dyDescent="0.25">
      <c r="A169" s="36"/>
      <c r="B169" s="37" t="s">
        <v>313</v>
      </c>
      <c r="C169" s="25"/>
      <c r="D169" s="25">
        <f t="shared" si="13"/>
        <v>0</v>
      </c>
      <c r="E169" s="25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 s="39"/>
      <c r="IL169" s="39"/>
      <c r="IM169" s="39"/>
      <c r="IN169" s="39"/>
      <c r="IO169" s="39"/>
      <c r="IP169" s="39"/>
      <c r="IQ169" s="39"/>
      <c r="IR169" s="39"/>
      <c r="IS169" s="39"/>
      <c r="IT169" s="39"/>
    </row>
    <row r="170" spans="1:254" s="38" customFormat="1" ht="31.5" hidden="1" customHeight="1" x14ac:dyDescent="0.25">
      <c r="A170" s="36"/>
      <c r="B170" s="37" t="s">
        <v>314</v>
      </c>
      <c r="C170" s="25"/>
      <c r="D170" s="25">
        <f t="shared" si="13"/>
        <v>0</v>
      </c>
      <c r="E170" s="25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  <c r="HZ170" s="39"/>
      <c r="IA170" s="39"/>
      <c r="IB170" s="39"/>
      <c r="IC170" s="39"/>
      <c r="ID170" s="39"/>
      <c r="IE170" s="39"/>
      <c r="IF170" s="39"/>
      <c r="IG170" s="39"/>
      <c r="IH170" s="39"/>
      <c r="II170" s="39"/>
      <c r="IJ170" s="39"/>
      <c r="IK170" s="39"/>
      <c r="IL170" s="39"/>
      <c r="IM170" s="39"/>
      <c r="IN170" s="39"/>
      <c r="IO170" s="39"/>
      <c r="IP170" s="39"/>
      <c r="IQ170" s="39"/>
      <c r="IR170" s="39"/>
      <c r="IS170" s="39"/>
      <c r="IT170" s="39"/>
    </row>
    <row r="171" spans="1:254" s="38" customFormat="1" ht="63" hidden="1" customHeight="1" x14ac:dyDescent="0.25">
      <c r="A171" s="36"/>
      <c r="B171" s="37" t="s">
        <v>315</v>
      </c>
      <c r="C171" s="25"/>
      <c r="D171" s="25">
        <f t="shared" si="13"/>
        <v>0</v>
      </c>
      <c r="E171" s="25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/>
      <c r="HY171" s="39"/>
      <c r="HZ171" s="39"/>
      <c r="IA171" s="39"/>
      <c r="IB171" s="39"/>
      <c r="IC171" s="39"/>
      <c r="ID171" s="39"/>
      <c r="IE171" s="39"/>
      <c r="IF171" s="39"/>
      <c r="IG171" s="39"/>
      <c r="IH171" s="39"/>
      <c r="II171" s="39"/>
      <c r="IJ171" s="39"/>
      <c r="IK171" s="39"/>
      <c r="IL171" s="39"/>
      <c r="IM171" s="39"/>
      <c r="IN171" s="39"/>
      <c r="IO171" s="39"/>
      <c r="IP171" s="39"/>
      <c r="IQ171" s="39"/>
      <c r="IR171" s="39"/>
      <c r="IS171" s="39"/>
      <c r="IT171" s="39"/>
    </row>
    <row r="172" spans="1:254" s="38" customFormat="1" ht="31.5" hidden="1" customHeight="1" x14ac:dyDescent="0.25">
      <c r="A172" s="36"/>
      <c r="B172" s="37" t="s">
        <v>316</v>
      </c>
      <c r="C172" s="25">
        <v>4630</v>
      </c>
      <c r="D172" s="25">
        <f t="shared" si="13"/>
        <v>0</v>
      </c>
      <c r="E172" s="25">
        <v>4630</v>
      </c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39"/>
      <c r="HT172" s="39"/>
      <c r="HU172" s="39"/>
      <c r="HV172" s="39"/>
      <c r="HW172" s="39"/>
      <c r="HX172" s="39"/>
      <c r="HY172" s="39"/>
      <c r="HZ172" s="39"/>
      <c r="IA172" s="39"/>
      <c r="IB172" s="39"/>
      <c r="IC172" s="39"/>
      <c r="ID172" s="39"/>
      <c r="IE172" s="39"/>
      <c r="IF172" s="39"/>
      <c r="IG172" s="39"/>
      <c r="IH172" s="39"/>
      <c r="II172" s="39"/>
      <c r="IJ172" s="39"/>
      <c r="IK172" s="39"/>
      <c r="IL172" s="39"/>
      <c r="IM172" s="39"/>
      <c r="IN172" s="39"/>
      <c r="IO172" s="39"/>
      <c r="IP172" s="39"/>
      <c r="IQ172" s="39"/>
      <c r="IR172" s="39"/>
      <c r="IS172" s="39"/>
      <c r="IT172" s="39"/>
    </row>
    <row r="173" spans="1:254" s="38" customFormat="1" ht="31.5" hidden="1" customHeight="1" x14ac:dyDescent="0.25">
      <c r="A173" s="36"/>
      <c r="B173" s="37" t="s">
        <v>317</v>
      </c>
      <c r="C173" s="25">
        <v>53</v>
      </c>
      <c r="D173" s="25">
        <f t="shared" si="13"/>
        <v>0</v>
      </c>
      <c r="E173" s="25">
        <v>53</v>
      </c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/>
      <c r="HY173" s="39"/>
      <c r="HZ173" s="39"/>
      <c r="IA173" s="39"/>
      <c r="IB173" s="39"/>
      <c r="IC173" s="39"/>
      <c r="ID173" s="39"/>
      <c r="IE173" s="39"/>
      <c r="IF173" s="39"/>
      <c r="IG173" s="39"/>
      <c r="IH173" s="39"/>
      <c r="II173" s="39"/>
      <c r="IJ173" s="39"/>
      <c r="IK173" s="39"/>
      <c r="IL173" s="39"/>
      <c r="IM173" s="39"/>
      <c r="IN173" s="39"/>
      <c r="IO173" s="39"/>
      <c r="IP173" s="39"/>
      <c r="IQ173" s="39"/>
      <c r="IR173" s="39"/>
      <c r="IS173" s="39"/>
      <c r="IT173" s="39"/>
    </row>
    <row r="174" spans="1:254" s="38" customFormat="1" ht="31.5" hidden="1" customHeight="1" x14ac:dyDescent="0.25">
      <c r="A174" s="36"/>
      <c r="B174" s="37" t="s">
        <v>318</v>
      </c>
      <c r="C174" s="25">
        <v>500.6</v>
      </c>
      <c r="D174" s="25">
        <f t="shared" si="13"/>
        <v>0</v>
      </c>
      <c r="E174" s="25">
        <v>500.6</v>
      </c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</row>
    <row r="175" spans="1:254" s="38" customFormat="1" ht="126" hidden="1" customHeight="1" x14ac:dyDescent="0.25">
      <c r="A175" s="36"/>
      <c r="B175" s="37" t="s">
        <v>319</v>
      </c>
      <c r="C175" s="25">
        <v>53.1</v>
      </c>
      <c r="D175" s="25">
        <f t="shared" si="13"/>
        <v>0</v>
      </c>
      <c r="E175" s="25">
        <v>53.1</v>
      </c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</row>
    <row r="176" spans="1:254" s="38" customFormat="1" ht="141.75" hidden="1" customHeight="1" x14ac:dyDescent="0.25">
      <c r="A176" s="36"/>
      <c r="B176" s="37" t="s">
        <v>320</v>
      </c>
      <c r="C176" s="25">
        <v>0.6</v>
      </c>
      <c r="D176" s="25">
        <f t="shared" si="13"/>
        <v>0</v>
      </c>
      <c r="E176" s="25">
        <v>0.6</v>
      </c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</row>
    <row r="177" spans="1:254" s="38" customFormat="1" ht="110.25" hidden="1" customHeight="1" x14ac:dyDescent="0.25">
      <c r="A177" s="36"/>
      <c r="B177" s="37" t="s">
        <v>321</v>
      </c>
      <c r="C177" s="25"/>
      <c r="D177" s="25">
        <f t="shared" si="13"/>
        <v>0</v>
      </c>
      <c r="E177" s="25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</row>
    <row r="178" spans="1:254" s="38" customFormat="1" ht="141.75" hidden="1" customHeight="1" x14ac:dyDescent="0.25">
      <c r="A178" s="36"/>
      <c r="B178" s="37" t="s">
        <v>322</v>
      </c>
      <c r="C178" s="25">
        <v>213.8</v>
      </c>
      <c r="D178" s="25">
        <f t="shared" si="13"/>
        <v>0</v>
      </c>
      <c r="E178" s="25">
        <v>213.8</v>
      </c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/>
    </row>
    <row r="179" spans="1:254" s="38" customFormat="1" ht="78.75" hidden="1" customHeight="1" x14ac:dyDescent="0.25">
      <c r="A179" s="36"/>
      <c r="B179" s="37" t="s">
        <v>323</v>
      </c>
      <c r="C179" s="25">
        <v>215.2</v>
      </c>
      <c r="D179" s="25">
        <f t="shared" si="13"/>
        <v>0</v>
      </c>
      <c r="E179" s="25">
        <v>215.2</v>
      </c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</row>
    <row r="180" spans="1:254" ht="78.75" hidden="1" customHeight="1" x14ac:dyDescent="0.25">
      <c r="A180" s="23" t="s">
        <v>324</v>
      </c>
      <c r="B180" s="24" t="s">
        <v>325</v>
      </c>
      <c r="C180" s="25">
        <f>C181</f>
        <v>0</v>
      </c>
      <c r="D180" s="25">
        <f>E180-C180</f>
        <v>0</v>
      </c>
      <c r="E180" s="25">
        <f>E181</f>
        <v>0</v>
      </c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/>
      <c r="GR180" s="39"/>
      <c r="GS180" s="39"/>
      <c r="GT180" s="39"/>
      <c r="GU180" s="39"/>
      <c r="GV180" s="39"/>
      <c r="GW180" s="39"/>
      <c r="GX180" s="39"/>
      <c r="GY180" s="39"/>
      <c r="GZ180" s="39"/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/>
      <c r="HN180" s="39"/>
      <c r="HO180" s="39"/>
      <c r="HP180" s="39"/>
      <c r="HQ180" s="39"/>
      <c r="HR180" s="39"/>
      <c r="HS180" s="39"/>
      <c r="HT180" s="39"/>
      <c r="HU180" s="39"/>
      <c r="HV180" s="39"/>
      <c r="HW180" s="39"/>
      <c r="HX180" s="39"/>
      <c r="HY180" s="39"/>
      <c r="HZ180" s="39"/>
      <c r="IA180" s="39"/>
      <c r="IB180" s="39"/>
      <c r="IC180" s="39"/>
      <c r="ID180" s="39"/>
      <c r="IE180" s="39"/>
      <c r="IF180" s="39"/>
      <c r="IG180" s="39"/>
      <c r="IH180" s="39"/>
      <c r="II180" s="39"/>
      <c r="IJ180" s="39"/>
      <c r="IK180" s="39"/>
      <c r="IL180" s="39"/>
      <c r="IM180" s="39"/>
      <c r="IN180" s="39"/>
      <c r="IO180" s="39"/>
      <c r="IP180" s="39"/>
      <c r="IQ180" s="39"/>
      <c r="IR180" s="39"/>
      <c r="IS180" s="39"/>
      <c r="IT180" s="39"/>
    </row>
    <row r="181" spans="1:254" ht="63" hidden="1" customHeight="1" x14ac:dyDescent="0.25">
      <c r="A181" s="23" t="s">
        <v>326</v>
      </c>
      <c r="B181" s="24" t="s">
        <v>327</v>
      </c>
      <c r="C181" s="25"/>
      <c r="D181" s="25">
        <f>E181-C181</f>
        <v>0</v>
      </c>
      <c r="E181" s="25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/>
      <c r="HT181" s="39"/>
      <c r="HU181" s="39"/>
      <c r="HV181" s="39"/>
      <c r="HW181" s="39"/>
      <c r="HX181" s="39"/>
      <c r="HY181" s="39"/>
      <c r="HZ181" s="39"/>
      <c r="IA181" s="39"/>
      <c r="IB181" s="39"/>
      <c r="IC181" s="39"/>
      <c r="ID181" s="39"/>
      <c r="IE181" s="39"/>
      <c r="IF181" s="39"/>
      <c r="IG181" s="39"/>
      <c r="IH181" s="39"/>
      <c r="II181" s="39"/>
      <c r="IJ181" s="39"/>
      <c r="IK181" s="39"/>
      <c r="IL181" s="39"/>
      <c r="IM181" s="39"/>
      <c r="IN181" s="39"/>
      <c r="IO181" s="39"/>
      <c r="IP181" s="39"/>
      <c r="IQ181" s="39"/>
      <c r="IR181" s="39"/>
      <c r="IS181" s="39"/>
      <c r="IT181" s="39"/>
    </row>
    <row r="182" spans="1:254" ht="63" hidden="1" customHeight="1" x14ac:dyDescent="0.25">
      <c r="A182" s="23" t="s">
        <v>328</v>
      </c>
      <c r="B182" s="24" t="s">
        <v>329</v>
      </c>
      <c r="C182" s="25">
        <f>C183</f>
        <v>0</v>
      </c>
      <c r="D182" s="25">
        <f>D183</f>
        <v>0</v>
      </c>
      <c r="E182" s="25">
        <f>E183</f>
        <v>0</v>
      </c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/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  <c r="GI182" s="39"/>
      <c r="GJ182" s="39"/>
      <c r="GK182" s="39"/>
      <c r="GL182" s="39"/>
      <c r="GM182" s="39"/>
      <c r="GN182" s="39"/>
      <c r="GO182" s="39"/>
      <c r="GP182" s="39"/>
      <c r="GQ182" s="39"/>
      <c r="GR182" s="39"/>
      <c r="GS182" s="39"/>
      <c r="GT182" s="39"/>
      <c r="GU182" s="39"/>
      <c r="GV182" s="39"/>
      <c r="GW182" s="39"/>
      <c r="GX182" s="39"/>
      <c r="GY182" s="39"/>
      <c r="GZ182" s="39"/>
      <c r="HA182" s="39"/>
      <c r="HB182" s="39"/>
      <c r="HC182" s="39"/>
      <c r="HD182" s="39"/>
      <c r="HE182" s="39"/>
      <c r="HF182" s="39"/>
      <c r="HG182" s="39"/>
      <c r="HH182" s="39"/>
      <c r="HI182" s="39"/>
      <c r="HJ182" s="39"/>
      <c r="HK182" s="39"/>
      <c r="HL182" s="39"/>
      <c r="HM182" s="39"/>
      <c r="HN182" s="39"/>
      <c r="HO182" s="39"/>
      <c r="HP182" s="39"/>
      <c r="HQ182" s="39"/>
      <c r="HR182" s="39"/>
      <c r="HS182" s="39"/>
      <c r="HT182" s="39"/>
      <c r="HU182" s="39"/>
      <c r="HV182" s="39"/>
      <c r="HW182" s="39"/>
      <c r="HX182" s="39"/>
      <c r="HY182" s="39"/>
      <c r="HZ182" s="39"/>
      <c r="IA182" s="39"/>
      <c r="IB182" s="39"/>
      <c r="IC182" s="39"/>
      <c r="ID182" s="39"/>
      <c r="IE182" s="39"/>
      <c r="IF182" s="39"/>
      <c r="IG182" s="39"/>
      <c r="IH182" s="39"/>
      <c r="II182" s="39"/>
      <c r="IJ182" s="39"/>
      <c r="IK182" s="39"/>
      <c r="IL182" s="39"/>
      <c r="IM182" s="39"/>
      <c r="IN182" s="39"/>
      <c r="IO182" s="39"/>
      <c r="IP182" s="39"/>
      <c r="IQ182" s="39"/>
      <c r="IR182" s="39"/>
      <c r="IS182" s="39"/>
      <c r="IT182" s="39"/>
    </row>
    <row r="183" spans="1:254" ht="38.25" hidden="1" x14ac:dyDescent="0.25">
      <c r="A183" s="23" t="s">
        <v>330</v>
      </c>
      <c r="B183" s="24" t="s">
        <v>331</v>
      </c>
      <c r="C183" s="25"/>
      <c r="D183" s="25">
        <f t="shared" ref="D183:D207" si="14">E183-C183</f>
        <v>0</v>
      </c>
      <c r="E183" s="25"/>
    </row>
    <row r="184" spans="1:254" ht="69.75" customHeight="1" x14ac:dyDescent="0.25">
      <c r="A184" s="23" t="s">
        <v>332</v>
      </c>
      <c r="B184" s="24" t="s">
        <v>333</v>
      </c>
      <c r="C184" s="25">
        <f>C185</f>
        <v>2005.4</v>
      </c>
      <c r="D184" s="25">
        <f t="shared" si="14"/>
        <v>-85.200000000000045</v>
      </c>
      <c r="E184" s="25">
        <f>E185</f>
        <v>1920.2</v>
      </c>
    </row>
    <row r="185" spans="1:254" ht="93.75" customHeight="1" x14ac:dyDescent="0.25">
      <c r="A185" s="23" t="s">
        <v>334</v>
      </c>
      <c r="B185" s="24" t="s">
        <v>335</v>
      </c>
      <c r="C185" s="25">
        <v>2005.4</v>
      </c>
      <c r="D185" s="25">
        <f t="shared" si="14"/>
        <v>-85.200000000000045</v>
      </c>
      <c r="E185" s="25">
        <f>2005.4-85.2</f>
        <v>1920.2</v>
      </c>
    </row>
    <row r="186" spans="1:254" ht="26.25" hidden="1" customHeight="1" x14ac:dyDescent="0.25">
      <c r="A186" s="40" t="s">
        <v>336</v>
      </c>
      <c r="B186" s="24" t="s">
        <v>337</v>
      </c>
      <c r="C186" s="25">
        <f>C187</f>
        <v>0</v>
      </c>
      <c r="D186" s="25">
        <f t="shared" si="14"/>
        <v>0</v>
      </c>
      <c r="E186" s="25">
        <f>E187</f>
        <v>0</v>
      </c>
    </row>
    <row r="187" spans="1:254" ht="66" hidden="1" customHeight="1" x14ac:dyDescent="0.25">
      <c r="A187" s="40" t="s">
        <v>338</v>
      </c>
      <c r="B187" s="24" t="s">
        <v>339</v>
      </c>
      <c r="C187" s="25">
        <v>0</v>
      </c>
      <c r="D187" s="25">
        <f t="shared" si="14"/>
        <v>0</v>
      </c>
      <c r="E187" s="25">
        <v>0</v>
      </c>
    </row>
    <row r="188" spans="1:254" ht="78.75" hidden="1" customHeight="1" x14ac:dyDescent="0.25">
      <c r="A188" s="40" t="s">
        <v>340</v>
      </c>
      <c r="B188" s="24" t="s">
        <v>341</v>
      </c>
      <c r="C188" s="25">
        <f>C189</f>
        <v>0</v>
      </c>
      <c r="D188" s="25">
        <f t="shared" si="14"/>
        <v>0</v>
      </c>
      <c r="E188" s="25">
        <f>E189</f>
        <v>0</v>
      </c>
    </row>
    <row r="189" spans="1:254" ht="38.25" hidden="1" x14ac:dyDescent="0.25">
      <c r="A189" s="40" t="s">
        <v>342</v>
      </c>
      <c r="B189" s="24" t="s">
        <v>343</v>
      </c>
      <c r="C189" s="25"/>
      <c r="D189" s="25">
        <f t="shared" si="14"/>
        <v>0</v>
      </c>
      <c r="E189" s="25"/>
    </row>
    <row r="190" spans="1:254" ht="73.5" hidden="1" customHeight="1" x14ac:dyDescent="0.25">
      <c r="A190" s="40" t="s">
        <v>344</v>
      </c>
      <c r="B190" s="24" t="s">
        <v>345</v>
      </c>
      <c r="C190" s="25">
        <f>C191</f>
        <v>0</v>
      </c>
      <c r="D190" s="25">
        <f t="shared" si="14"/>
        <v>0</v>
      </c>
      <c r="E190" s="25">
        <f>E191</f>
        <v>0</v>
      </c>
    </row>
    <row r="191" spans="1:254" ht="192" hidden="1" customHeight="1" x14ac:dyDescent="0.25">
      <c r="A191" s="40" t="s">
        <v>346</v>
      </c>
      <c r="B191" s="24" t="s">
        <v>347</v>
      </c>
      <c r="C191" s="25">
        <f>609.2-609.2</f>
        <v>0</v>
      </c>
      <c r="D191" s="25">
        <f t="shared" si="14"/>
        <v>0</v>
      </c>
      <c r="E191" s="25">
        <f>609.2-609.2</f>
        <v>0</v>
      </c>
    </row>
    <row r="192" spans="1:254" ht="60.75" customHeight="1" x14ac:dyDescent="0.25">
      <c r="A192" s="40" t="s">
        <v>348</v>
      </c>
      <c r="B192" s="24" t="s">
        <v>349</v>
      </c>
      <c r="C192" s="25">
        <f>C193</f>
        <v>609.21</v>
      </c>
      <c r="D192" s="25">
        <f t="shared" si="14"/>
        <v>0</v>
      </c>
      <c r="E192" s="25">
        <f>E193</f>
        <v>609.21</v>
      </c>
    </row>
    <row r="193" spans="1:6" ht="68.25" customHeight="1" x14ac:dyDescent="0.25">
      <c r="A193" s="40" t="s">
        <v>350</v>
      </c>
      <c r="B193" s="24" t="s">
        <v>351</v>
      </c>
      <c r="C193" s="25">
        <v>609.21</v>
      </c>
      <c r="D193" s="25">
        <f t="shared" si="14"/>
        <v>0</v>
      </c>
      <c r="E193" s="25">
        <v>609.21</v>
      </c>
    </row>
    <row r="194" spans="1:6" ht="25.5" customHeight="1" x14ac:dyDescent="0.25">
      <c r="A194" s="40" t="s">
        <v>352</v>
      </c>
      <c r="B194" s="24" t="s">
        <v>353</v>
      </c>
      <c r="C194" s="25">
        <f>C195+C197+C199</f>
        <v>483.05574999999999</v>
      </c>
      <c r="D194" s="25">
        <f t="shared" si="14"/>
        <v>0</v>
      </c>
      <c r="E194" s="25">
        <f>E195+E197+E199</f>
        <v>483.05574999999999</v>
      </c>
    </row>
    <row r="195" spans="1:6" ht="78.75" hidden="1" customHeight="1" x14ac:dyDescent="0.25">
      <c r="A195" s="40" t="s">
        <v>354</v>
      </c>
      <c r="B195" s="24" t="s">
        <v>355</v>
      </c>
      <c r="C195" s="25">
        <f>C196</f>
        <v>0</v>
      </c>
      <c r="D195" s="25">
        <f t="shared" si="14"/>
        <v>0</v>
      </c>
      <c r="E195" s="25">
        <f>E196</f>
        <v>0</v>
      </c>
    </row>
    <row r="196" spans="1:6" ht="64.5" hidden="1" customHeight="1" x14ac:dyDescent="0.25">
      <c r="A196" s="40" t="s">
        <v>356</v>
      </c>
      <c r="B196" s="24" t="s">
        <v>357</v>
      </c>
      <c r="C196" s="25"/>
      <c r="D196" s="25">
        <f t="shared" si="14"/>
        <v>0</v>
      </c>
      <c r="E196" s="25"/>
    </row>
    <row r="197" spans="1:6" ht="66" customHeight="1" x14ac:dyDescent="0.25">
      <c r="A197" s="41" t="s">
        <v>358</v>
      </c>
      <c r="B197" s="42" t="s">
        <v>359</v>
      </c>
      <c r="C197" s="25">
        <f>C198</f>
        <v>90</v>
      </c>
      <c r="D197" s="25">
        <f t="shared" si="14"/>
        <v>0</v>
      </c>
      <c r="E197" s="25">
        <f>E198</f>
        <v>90</v>
      </c>
    </row>
    <row r="198" spans="1:6" ht="48" customHeight="1" x14ac:dyDescent="0.25">
      <c r="A198" s="41" t="s">
        <v>360</v>
      </c>
      <c r="B198" s="42" t="s">
        <v>361</v>
      </c>
      <c r="C198" s="25">
        <v>90</v>
      </c>
      <c r="D198" s="25">
        <f t="shared" si="14"/>
        <v>0</v>
      </c>
      <c r="E198" s="25">
        <v>90</v>
      </c>
    </row>
    <row r="199" spans="1:6" ht="34.5" customHeight="1" x14ac:dyDescent="0.25">
      <c r="A199" s="43" t="s">
        <v>362</v>
      </c>
      <c r="B199" s="24" t="s">
        <v>363</v>
      </c>
      <c r="C199" s="25">
        <f>C200</f>
        <v>393.05574999999999</v>
      </c>
      <c r="D199" s="25">
        <f t="shared" si="14"/>
        <v>0</v>
      </c>
      <c r="E199" s="25">
        <f>E200</f>
        <v>393.05574999999999</v>
      </c>
    </row>
    <row r="200" spans="1:6" ht="34.5" customHeight="1" x14ac:dyDescent="0.25">
      <c r="A200" s="43" t="s">
        <v>364</v>
      </c>
      <c r="B200" s="24" t="s">
        <v>365</v>
      </c>
      <c r="C200" s="25">
        <v>393.05574999999999</v>
      </c>
      <c r="D200" s="25">
        <f t="shared" si="14"/>
        <v>0</v>
      </c>
      <c r="E200" s="25">
        <v>393.05574999999999</v>
      </c>
    </row>
    <row r="201" spans="1:6" ht="34.5" customHeight="1" x14ac:dyDescent="0.25">
      <c r="A201" s="43" t="s">
        <v>366</v>
      </c>
      <c r="B201" s="24" t="s">
        <v>367</v>
      </c>
      <c r="C201" s="25">
        <f>SUM(C202)</f>
        <v>60.87</v>
      </c>
      <c r="D201" s="25">
        <f t="shared" si="14"/>
        <v>0</v>
      </c>
      <c r="E201" s="25">
        <f>SUM(E202)</f>
        <v>60.87</v>
      </c>
    </row>
    <row r="202" spans="1:6" ht="34.5" customHeight="1" x14ac:dyDescent="0.25">
      <c r="A202" s="43" t="s">
        <v>368</v>
      </c>
      <c r="B202" s="24" t="s">
        <v>369</v>
      </c>
      <c r="C202" s="25">
        <v>60.87</v>
      </c>
      <c r="D202" s="25">
        <f t="shared" si="14"/>
        <v>0</v>
      </c>
      <c r="E202" s="25">
        <v>60.87</v>
      </c>
    </row>
    <row r="203" spans="1:6" ht="83.25" customHeight="1" x14ac:dyDescent="0.25">
      <c r="A203" s="43" t="s">
        <v>370</v>
      </c>
      <c r="B203" s="24" t="s">
        <v>371</v>
      </c>
      <c r="C203" s="25">
        <f>C204</f>
        <v>1375.29411</v>
      </c>
      <c r="D203" s="25">
        <f t="shared" si="14"/>
        <v>0</v>
      </c>
      <c r="E203" s="25">
        <f>E204</f>
        <v>1375.29411</v>
      </c>
    </row>
    <row r="204" spans="1:6" ht="63" customHeight="1" x14ac:dyDescent="0.25">
      <c r="A204" s="43" t="s">
        <v>372</v>
      </c>
      <c r="B204" s="24" t="s">
        <v>373</v>
      </c>
      <c r="C204" s="25">
        <v>1375.29411</v>
      </c>
      <c r="D204" s="25">
        <f t="shared" si="14"/>
        <v>0</v>
      </c>
      <c r="E204" s="25">
        <v>1375.29411</v>
      </c>
      <c r="F204" s="32"/>
    </row>
    <row r="205" spans="1:6" ht="46.5" customHeight="1" x14ac:dyDescent="0.25">
      <c r="A205" s="43" t="s">
        <v>374</v>
      </c>
      <c r="B205" s="24" t="s">
        <v>375</v>
      </c>
      <c r="C205" s="25">
        <f>C206</f>
        <v>-10701.14393</v>
      </c>
      <c r="D205" s="25">
        <f t="shared" si="14"/>
        <v>0</v>
      </c>
      <c r="E205" s="25">
        <f>E206</f>
        <v>-10701.14393</v>
      </c>
    </row>
    <row r="206" spans="1:6" ht="52.5" customHeight="1" x14ac:dyDescent="0.25">
      <c r="A206" s="43" t="s">
        <v>376</v>
      </c>
      <c r="B206" s="24" t="s">
        <v>377</v>
      </c>
      <c r="C206" s="25">
        <f>-26679.8267+15977.48277+1.2</f>
        <v>-10701.14393</v>
      </c>
      <c r="D206" s="25">
        <f t="shared" si="14"/>
        <v>0</v>
      </c>
      <c r="E206" s="25">
        <f>-26679.8267+15977.48277+1.2</f>
        <v>-10701.14393</v>
      </c>
      <c r="F206" s="33"/>
    </row>
    <row r="207" spans="1:6" hidden="1" x14ac:dyDescent="0.25">
      <c r="D207" s="47">
        <f t="shared" si="14"/>
        <v>0</v>
      </c>
    </row>
    <row r="208" spans="1:6" x14ac:dyDescent="0.25">
      <c r="A208" s="49"/>
      <c r="B208" s="49"/>
      <c r="C208" s="50"/>
      <c r="D208" s="50"/>
      <c r="E208" s="51"/>
    </row>
    <row r="209" spans="1:5" x14ac:dyDescent="0.25">
      <c r="A209" s="49"/>
      <c r="B209" s="49"/>
      <c r="C209" s="50"/>
      <c r="D209" s="50"/>
      <c r="E209" s="52"/>
    </row>
    <row r="210" spans="1:5" x14ac:dyDescent="0.25">
      <c r="A210" s="49"/>
      <c r="B210" s="49"/>
      <c r="C210" s="50"/>
      <c r="D210" s="50"/>
      <c r="E210" s="52"/>
    </row>
    <row r="211" spans="1:5" x14ac:dyDescent="0.25">
      <c r="A211" s="49"/>
      <c r="B211" s="49"/>
      <c r="C211" s="50"/>
      <c r="D211" s="50"/>
      <c r="E211" s="52"/>
    </row>
    <row r="212" spans="1:5" x14ac:dyDescent="0.25">
      <c r="A212" s="49"/>
      <c r="B212" s="49"/>
      <c r="C212" s="50"/>
      <c r="D212" s="50"/>
      <c r="E212" s="53"/>
    </row>
    <row r="213" spans="1:5" x14ac:dyDescent="0.25">
      <c r="A213" s="49"/>
      <c r="B213" s="49"/>
      <c r="C213" s="50"/>
      <c r="D213" s="50"/>
      <c r="E213" s="52"/>
    </row>
    <row r="214" spans="1:5" x14ac:dyDescent="0.25">
      <c r="A214" s="49"/>
      <c r="B214" s="49"/>
      <c r="C214" s="52"/>
      <c r="D214" s="50"/>
      <c r="E214" s="50"/>
    </row>
    <row r="215" spans="1:5" x14ac:dyDescent="0.25">
      <c r="A215" s="49"/>
      <c r="B215" s="49"/>
      <c r="C215" s="52"/>
      <c r="D215" s="50"/>
      <c r="E215" s="50"/>
    </row>
    <row r="216" spans="1:5" x14ac:dyDescent="0.25">
      <c r="A216" s="49"/>
      <c r="B216" s="49"/>
      <c r="C216" s="52"/>
      <c r="D216" s="50"/>
      <c r="E216" s="52"/>
    </row>
    <row r="217" spans="1:5" x14ac:dyDescent="0.25">
      <c r="A217" s="49"/>
      <c r="B217" s="49"/>
      <c r="C217" s="50"/>
      <c r="D217" s="50"/>
      <c r="E217" s="51"/>
    </row>
    <row r="218" spans="1:5" x14ac:dyDescent="0.25">
      <c r="A218" s="49"/>
      <c r="B218" s="49"/>
      <c r="C218" s="50"/>
      <c r="D218" s="50"/>
      <c r="E218" s="54"/>
    </row>
    <row r="219" spans="1:5" x14ac:dyDescent="0.25">
      <c r="A219" s="49"/>
      <c r="B219" s="49"/>
      <c r="C219" s="50"/>
      <c r="D219" s="50"/>
      <c r="E219" s="50"/>
    </row>
    <row r="220" spans="1:5" x14ac:dyDescent="0.25">
      <c r="A220" s="49"/>
      <c r="B220" s="49"/>
      <c r="C220" s="50"/>
      <c r="D220" s="50"/>
      <c r="E220" s="50"/>
    </row>
    <row r="221" spans="1:5" x14ac:dyDescent="0.25">
      <c r="A221" s="49"/>
      <c r="B221" s="49"/>
      <c r="C221" s="50"/>
      <c r="D221" s="50"/>
      <c r="E221" s="50"/>
    </row>
    <row r="222" spans="1:5" x14ac:dyDescent="0.25">
      <c r="A222" s="49"/>
      <c r="B222" s="49"/>
      <c r="C222" s="50"/>
      <c r="D222" s="50"/>
      <c r="E222" s="50"/>
    </row>
    <row r="223" spans="1:5" x14ac:dyDescent="0.25">
      <c r="A223" s="49"/>
      <c r="B223" s="49"/>
      <c r="C223" s="50"/>
      <c r="D223" s="50"/>
      <c r="E223" s="50"/>
    </row>
    <row r="224" spans="1:5" x14ac:dyDescent="0.25">
      <c r="A224" s="49"/>
      <c r="B224" s="49"/>
      <c r="C224" s="50"/>
      <c r="D224" s="50"/>
      <c r="E224" s="50"/>
    </row>
    <row r="225" spans="1:5" x14ac:dyDescent="0.25">
      <c r="A225" s="49"/>
      <c r="B225" s="49"/>
      <c r="C225" s="50"/>
      <c r="D225" s="50"/>
      <c r="E225" s="50"/>
    </row>
    <row r="226" spans="1:5" x14ac:dyDescent="0.25">
      <c r="A226" s="49"/>
      <c r="B226" s="49"/>
      <c r="C226" s="50"/>
      <c r="D226" s="50"/>
      <c r="E226" s="50"/>
    </row>
    <row r="227" spans="1:5" x14ac:dyDescent="0.25">
      <c r="A227" s="49"/>
      <c r="B227" s="49"/>
      <c r="C227" s="50"/>
      <c r="D227" s="50"/>
      <c r="E227" s="50"/>
    </row>
    <row r="228" spans="1:5" x14ac:dyDescent="0.25">
      <c r="A228" s="49"/>
      <c r="B228" s="49"/>
      <c r="C228" s="50"/>
      <c r="D228" s="50"/>
      <c r="E228" s="50"/>
    </row>
    <row r="229" spans="1:5" x14ac:dyDescent="0.25">
      <c r="A229" s="49"/>
      <c r="B229" s="49"/>
      <c r="C229" s="50"/>
      <c r="D229" s="50"/>
      <c r="E229" s="50"/>
    </row>
    <row r="230" spans="1:5" x14ac:dyDescent="0.25">
      <c r="A230" s="49"/>
      <c r="B230" s="49"/>
      <c r="C230" s="50"/>
      <c r="D230" s="50"/>
      <c r="E230" s="50"/>
    </row>
    <row r="231" spans="1:5" x14ac:dyDescent="0.25">
      <c r="A231" s="49"/>
      <c r="B231" s="49"/>
      <c r="C231" s="50"/>
      <c r="D231" s="50"/>
      <c r="E231" s="50"/>
    </row>
    <row r="232" spans="1:5" x14ac:dyDescent="0.25">
      <c r="A232" s="49"/>
      <c r="B232" s="49"/>
      <c r="C232" s="50"/>
      <c r="D232" s="50"/>
      <c r="E232" s="50"/>
    </row>
    <row r="233" spans="1:5" x14ac:dyDescent="0.25">
      <c r="A233" s="49"/>
      <c r="B233" s="49"/>
      <c r="C233" s="50"/>
      <c r="D233" s="50"/>
      <c r="E233" s="50"/>
    </row>
    <row r="234" spans="1:5" x14ac:dyDescent="0.25">
      <c r="A234" s="49"/>
      <c r="B234" s="49"/>
      <c r="C234" s="50"/>
      <c r="D234" s="50"/>
      <c r="E234" s="50"/>
    </row>
    <row r="235" spans="1:5" x14ac:dyDescent="0.25">
      <c r="A235" s="49"/>
      <c r="B235" s="49"/>
      <c r="C235" s="50"/>
      <c r="D235" s="50"/>
      <c r="E235" s="50"/>
    </row>
    <row r="236" spans="1:5" x14ac:dyDescent="0.25">
      <c r="A236" s="49"/>
      <c r="B236" s="49"/>
      <c r="C236" s="50"/>
      <c r="D236" s="50"/>
      <c r="E236" s="50"/>
    </row>
    <row r="237" spans="1:5" x14ac:dyDescent="0.25">
      <c r="A237" s="49"/>
      <c r="B237" s="49"/>
      <c r="C237" s="50"/>
      <c r="D237" s="50"/>
      <c r="E237" s="50"/>
    </row>
    <row r="238" spans="1:5" x14ac:dyDescent="0.25">
      <c r="A238" s="49"/>
      <c r="B238" s="49"/>
      <c r="C238" s="50"/>
      <c r="D238" s="50"/>
      <c r="E238" s="50"/>
    </row>
    <row r="239" spans="1:5" x14ac:dyDescent="0.25">
      <c r="A239" s="49"/>
      <c r="B239" s="49"/>
      <c r="C239" s="50"/>
      <c r="D239" s="50"/>
      <c r="E239" s="50"/>
    </row>
    <row r="240" spans="1:5" x14ac:dyDescent="0.25">
      <c r="A240" s="49"/>
      <c r="B240" s="49"/>
      <c r="C240" s="50"/>
      <c r="D240" s="50"/>
      <c r="E240" s="50"/>
    </row>
    <row r="241" spans="1:5" x14ac:dyDescent="0.25">
      <c r="A241" s="49"/>
      <c r="B241" s="49"/>
      <c r="C241" s="50"/>
      <c r="D241" s="50"/>
      <c r="E241" s="50"/>
    </row>
    <row r="242" spans="1:5" x14ac:dyDescent="0.25">
      <c r="A242" s="49"/>
      <c r="B242" s="49"/>
      <c r="C242" s="50"/>
      <c r="D242" s="50"/>
      <c r="E242" s="50"/>
    </row>
    <row r="243" spans="1:5" x14ac:dyDescent="0.25">
      <c r="A243" s="49"/>
      <c r="B243" s="49"/>
      <c r="C243" s="50"/>
      <c r="D243" s="50"/>
      <c r="E243" s="50"/>
    </row>
    <row r="244" spans="1:5" x14ac:dyDescent="0.25">
      <c r="A244" s="49"/>
      <c r="B244" s="49"/>
      <c r="C244" s="50"/>
      <c r="D244" s="50"/>
      <c r="E244" s="50"/>
    </row>
    <row r="245" spans="1:5" x14ac:dyDescent="0.25">
      <c r="A245" s="49"/>
      <c r="B245" s="49"/>
      <c r="C245" s="50"/>
      <c r="D245" s="50"/>
      <c r="E245" s="50"/>
    </row>
    <row r="246" spans="1:5" x14ac:dyDescent="0.25">
      <c r="A246" s="49"/>
      <c r="B246" s="49"/>
      <c r="C246" s="50"/>
      <c r="D246" s="50"/>
      <c r="E246" s="50"/>
    </row>
    <row r="247" spans="1:5" x14ac:dyDescent="0.25">
      <c r="A247" s="49"/>
      <c r="B247" s="49"/>
      <c r="C247" s="50"/>
      <c r="D247" s="50"/>
      <c r="E247" s="50"/>
    </row>
    <row r="248" spans="1:5" x14ac:dyDescent="0.25">
      <c r="A248" s="49"/>
      <c r="B248" s="49"/>
      <c r="C248" s="50"/>
      <c r="D248" s="50"/>
      <c r="E248" s="50"/>
    </row>
    <row r="249" spans="1:5" x14ac:dyDescent="0.25">
      <c r="A249" s="49"/>
      <c r="B249" s="49"/>
      <c r="C249" s="50"/>
      <c r="D249" s="50"/>
      <c r="E249" s="50"/>
    </row>
    <row r="250" spans="1:5" x14ac:dyDescent="0.25">
      <c r="A250" s="49"/>
      <c r="B250" s="49"/>
      <c r="C250" s="50"/>
      <c r="D250" s="50"/>
      <c r="E250" s="50"/>
    </row>
    <row r="251" spans="1:5" x14ac:dyDescent="0.25">
      <c r="A251" s="49"/>
      <c r="B251" s="49"/>
      <c r="C251" s="50"/>
      <c r="D251" s="50"/>
      <c r="E251" s="50"/>
    </row>
    <row r="252" spans="1:5" x14ac:dyDescent="0.25">
      <c r="A252" s="49"/>
      <c r="B252" s="49"/>
      <c r="C252" s="50"/>
      <c r="D252" s="50"/>
      <c r="E252" s="50"/>
    </row>
    <row r="253" spans="1:5" x14ac:dyDescent="0.25">
      <c r="A253" s="49"/>
      <c r="B253" s="49"/>
      <c r="C253" s="50"/>
      <c r="D253" s="50"/>
      <c r="E253" s="50"/>
    </row>
    <row r="254" spans="1:5" x14ac:dyDescent="0.25">
      <c r="A254" s="49"/>
      <c r="B254" s="49"/>
      <c r="C254" s="50"/>
      <c r="D254" s="50"/>
      <c r="E254" s="50"/>
    </row>
    <row r="255" spans="1:5" x14ac:dyDescent="0.25">
      <c r="A255" s="49"/>
      <c r="B255" s="49"/>
      <c r="C255" s="50"/>
      <c r="D255" s="50"/>
      <c r="E255" s="50"/>
    </row>
    <row r="256" spans="1:5" x14ac:dyDescent="0.25">
      <c r="A256" s="49"/>
      <c r="B256" s="49"/>
      <c r="C256" s="50"/>
      <c r="D256" s="50"/>
      <c r="E256" s="50"/>
    </row>
    <row r="257" spans="1:5" x14ac:dyDescent="0.25">
      <c r="A257" s="49"/>
      <c r="B257" s="49"/>
      <c r="C257" s="50"/>
      <c r="D257" s="50"/>
      <c r="E257" s="50"/>
    </row>
    <row r="258" spans="1:5" x14ac:dyDescent="0.25">
      <c r="A258" s="49"/>
      <c r="B258" s="49"/>
      <c r="C258" s="50"/>
      <c r="D258" s="50"/>
      <c r="E258" s="50"/>
    </row>
    <row r="259" spans="1:5" x14ac:dyDescent="0.25">
      <c r="A259" s="49"/>
      <c r="B259" s="49"/>
      <c r="C259" s="50"/>
      <c r="D259" s="50"/>
      <c r="E259" s="50"/>
    </row>
    <row r="260" spans="1:5" x14ac:dyDescent="0.25">
      <c r="A260" s="49"/>
      <c r="B260" s="49"/>
      <c r="C260" s="50"/>
      <c r="D260" s="50"/>
      <c r="E260" s="50"/>
    </row>
    <row r="261" spans="1:5" x14ac:dyDescent="0.25">
      <c r="A261" s="49"/>
      <c r="B261" s="49"/>
      <c r="C261" s="50"/>
      <c r="D261" s="50"/>
      <c r="E261" s="50"/>
    </row>
    <row r="262" spans="1:5" x14ac:dyDescent="0.25">
      <c r="A262" s="49"/>
      <c r="B262" s="49"/>
      <c r="C262" s="50"/>
      <c r="D262" s="50"/>
      <c r="E262" s="50"/>
    </row>
    <row r="263" spans="1:5" x14ac:dyDescent="0.25">
      <c r="A263" s="49"/>
      <c r="B263" s="49"/>
      <c r="C263" s="50"/>
      <c r="D263" s="50"/>
      <c r="E263" s="50"/>
    </row>
    <row r="264" spans="1:5" x14ac:dyDescent="0.25">
      <c r="A264" s="49"/>
      <c r="B264" s="49"/>
      <c r="C264" s="50"/>
      <c r="D264" s="50"/>
      <c r="E264" s="50"/>
    </row>
    <row r="265" spans="1:5" x14ac:dyDescent="0.25">
      <c r="A265" s="49"/>
      <c r="B265" s="49"/>
      <c r="C265" s="50"/>
      <c r="D265" s="50"/>
      <c r="E265" s="50"/>
    </row>
    <row r="266" spans="1:5" x14ac:dyDescent="0.25">
      <c r="A266" s="49"/>
      <c r="B266" s="49"/>
      <c r="C266" s="50"/>
      <c r="D266" s="50"/>
      <c r="E266" s="50"/>
    </row>
    <row r="267" spans="1:5" x14ac:dyDescent="0.25">
      <c r="A267" s="49"/>
      <c r="B267" s="49"/>
      <c r="C267" s="50"/>
      <c r="D267" s="50"/>
      <c r="E267" s="50"/>
    </row>
    <row r="268" spans="1:5" x14ac:dyDescent="0.25">
      <c r="A268" s="49"/>
      <c r="B268" s="49"/>
      <c r="C268" s="50"/>
      <c r="D268" s="50"/>
      <c r="E268" s="50"/>
    </row>
    <row r="269" spans="1:5" x14ac:dyDescent="0.25">
      <c r="A269" s="49"/>
      <c r="B269" s="49"/>
      <c r="C269" s="50"/>
      <c r="D269" s="50"/>
      <c r="E269" s="50"/>
    </row>
    <row r="270" spans="1:5" x14ac:dyDescent="0.25">
      <c r="A270" s="49"/>
      <c r="B270" s="49"/>
      <c r="C270" s="50"/>
      <c r="D270" s="50"/>
      <c r="E270" s="50"/>
    </row>
    <row r="271" spans="1:5" x14ac:dyDescent="0.25">
      <c r="A271" s="49"/>
      <c r="B271" s="49"/>
      <c r="C271" s="50"/>
      <c r="D271" s="50"/>
      <c r="E271" s="50"/>
    </row>
    <row r="272" spans="1:5" x14ac:dyDescent="0.25">
      <c r="A272" s="49"/>
      <c r="B272" s="49"/>
      <c r="C272" s="50"/>
      <c r="D272" s="50"/>
      <c r="E272" s="50"/>
    </row>
    <row r="273" spans="1:5" x14ac:dyDescent="0.25">
      <c r="A273" s="49"/>
      <c r="B273" s="49"/>
      <c r="C273" s="50"/>
      <c r="D273" s="50"/>
      <c r="E273" s="50"/>
    </row>
    <row r="274" spans="1:5" x14ac:dyDescent="0.25">
      <c r="A274" s="49"/>
      <c r="B274" s="49"/>
      <c r="C274" s="50"/>
      <c r="D274" s="50"/>
      <c r="E274" s="50"/>
    </row>
    <row r="275" spans="1:5" x14ac:dyDescent="0.25">
      <c r="A275" s="49"/>
      <c r="B275" s="49"/>
      <c r="C275" s="50"/>
      <c r="D275" s="50"/>
      <c r="E275" s="50"/>
    </row>
    <row r="276" spans="1:5" x14ac:dyDescent="0.25">
      <c r="A276" s="49"/>
      <c r="B276" s="49"/>
      <c r="C276" s="50"/>
      <c r="D276" s="50"/>
      <c r="E276" s="50"/>
    </row>
    <row r="277" spans="1:5" x14ac:dyDescent="0.25">
      <c r="A277" s="49"/>
      <c r="B277" s="49"/>
      <c r="C277" s="50"/>
      <c r="D277" s="50"/>
      <c r="E277" s="50"/>
    </row>
    <row r="278" spans="1:5" x14ac:dyDescent="0.25">
      <c r="A278" s="49"/>
      <c r="B278" s="49"/>
      <c r="C278" s="50"/>
      <c r="D278" s="50"/>
      <c r="E278" s="50"/>
    </row>
    <row r="279" spans="1:5" x14ac:dyDescent="0.25">
      <c r="A279" s="49"/>
      <c r="B279" s="49"/>
      <c r="C279" s="50"/>
      <c r="D279" s="50"/>
      <c r="E279" s="50"/>
    </row>
    <row r="280" spans="1:5" x14ac:dyDescent="0.25">
      <c r="A280" s="49"/>
      <c r="B280" s="49"/>
      <c r="C280" s="50"/>
      <c r="D280" s="50"/>
      <c r="E280" s="50"/>
    </row>
    <row r="281" spans="1:5" x14ac:dyDescent="0.25">
      <c r="A281" s="49"/>
      <c r="B281" s="49"/>
      <c r="C281" s="50"/>
      <c r="D281" s="50"/>
      <c r="E281" s="50"/>
    </row>
    <row r="282" spans="1:5" x14ac:dyDescent="0.25">
      <c r="A282" s="49"/>
      <c r="B282" s="49"/>
      <c r="C282" s="50"/>
      <c r="D282" s="50"/>
      <c r="E282" s="50"/>
    </row>
    <row r="283" spans="1:5" x14ac:dyDescent="0.25">
      <c r="A283" s="49"/>
      <c r="B283" s="49"/>
      <c r="C283" s="50"/>
      <c r="D283" s="50"/>
      <c r="E283" s="50"/>
    </row>
    <row r="284" spans="1:5" x14ac:dyDescent="0.25">
      <c r="A284" s="49"/>
      <c r="B284" s="49"/>
      <c r="C284" s="50"/>
      <c r="D284" s="50"/>
      <c r="E284" s="50"/>
    </row>
    <row r="285" spans="1:5" x14ac:dyDescent="0.25">
      <c r="A285" s="49"/>
      <c r="B285" s="49"/>
      <c r="C285" s="50"/>
      <c r="D285" s="50"/>
      <c r="E285" s="50"/>
    </row>
    <row r="286" spans="1:5" x14ac:dyDescent="0.25">
      <c r="A286" s="49"/>
      <c r="B286" s="49"/>
      <c r="C286" s="50"/>
      <c r="D286" s="50"/>
      <c r="E286" s="50"/>
    </row>
    <row r="287" spans="1:5" x14ac:dyDescent="0.25">
      <c r="A287" s="49"/>
      <c r="B287" s="49"/>
      <c r="C287" s="50"/>
      <c r="D287" s="50"/>
      <c r="E287" s="50"/>
    </row>
    <row r="288" spans="1:5" x14ac:dyDescent="0.25">
      <c r="A288" s="49"/>
      <c r="B288" s="49"/>
      <c r="C288" s="50"/>
      <c r="D288" s="50"/>
      <c r="E288" s="50"/>
    </row>
    <row r="289" spans="1:5" x14ac:dyDescent="0.25">
      <c r="A289" s="49"/>
      <c r="B289" s="49"/>
      <c r="C289" s="50"/>
      <c r="D289" s="50"/>
      <c r="E289" s="50"/>
    </row>
    <row r="290" spans="1:5" x14ac:dyDescent="0.25">
      <c r="A290" s="49"/>
      <c r="B290" s="49"/>
      <c r="C290" s="50"/>
      <c r="D290" s="50"/>
      <c r="E290" s="50"/>
    </row>
    <row r="291" spans="1:5" x14ac:dyDescent="0.25">
      <c r="A291" s="49"/>
      <c r="B291" s="49"/>
      <c r="C291" s="50"/>
      <c r="D291" s="50"/>
      <c r="E291" s="50"/>
    </row>
    <row r="292" spans="1:5" x14ac:dyDescent="0.25">
      <c r="A292" s="49"/>
      <c r="B292" s="49"/>
      <c r="C292" s="50"/>
      <c r="D292" s="50"/>
      <c r="E292" s="50"/>
    </row>
    <row r="293" spans="1:5" x14ac:dyDescent="0.25">
      <c r="A293" s="49"/>
      <c r="B293" s="49"/>
      <c r="C293" s="50"/>
      <c r="D293" s="50"/>
      <c r="E293" s="50"/>
    </row>
    <row r="294" spans="1:5" x14ac:dyDescent="0.25">
      <c r="A294" s="49"/>
      <c r="B294" s="49"/>
      <c r="C294" s="50"/>
      <c r="D294" s="50"/>
      <c r="E294" s="50"/>
    </row>
    <row r="295" spans="1:5" x14ac:dyDescent="0.25">
      <c r="A295" s="49"/>
      <c r="B295" s="49"/>
      <c r="C295" s="50"/>
      <c r="D295" s="50"/>
      <c r="E295" s="50"/>
    </row>
    <row r="296" spans="1:5" x14ac:dyDescent="0.25">
      <c r="A296" s="49"/>
      <c r="B296" s="49"/>
      <c r="C296" s="50"/>
      <c r="D296" s="50"/>
      <c r="E296" s="50"/>
    </row>
    <row r="297" spans="1:5" x14ac:dyDescent="0.25">
      <c r="A297" s="49"/>
      <c r="B297" s="49"/>
      <c r="C297" s="50"/>
      <c r="D297" s="50"/>
      <c r="E297" s="50"/>
    </row>
    <row r="298" spans="1:5" x14ac:dyDescent="0.25">
      <c r="A298" s="49"/>
      <c r="B298" s="49"/>
      <c r="C298" s="50"/>
      <c r="D298" s="50"/>
      <c r="E298" s="50"/>
    </row>
    <row r="299" spans="1:5" x14ac:dyDescent="0.25">
      <c r="A299" s="49"/>
      <c r="B299" s="49"/>
      <c r="C299" s="50"/>
      <c r="D299" s="50"/>
      <c r="E299" s="50"/>
    </row>
    <row r="300" spans="1:5" x14ac:dyDescent="0.25">
      <c r="A300" s="49"/>
      <c r="B300" s="49"/>
      <c r="C300" s="50"/>
      <c r="D300" s="50"/>
      <c r="E300" s="50"/>
    </row>
    <row r="301" spans="1:5" x14ac:dyDescent="0.25">
      <c r="A301" s="49"/>
      <c r="B301" s="49"/>
      <c r="C301" s="50"/>
      <c r="D301" s="50"/>
      <c r="E301" s="50"/>
    </row>
    <row r="302" spans="1:5" x14ac:dyDescent="0.25">
      <c r="A302" s="49"/>
      <c r="B302" s="49"/>
      <c r="C302" s="50"/>
      <c r="D302" s="50"/>
      <c r="E302" s="50"/>
    </row>
    <row r="303" spans="1:5" x14ac:dyDescent="0.25">
      <c r="A303" s="49"/>
      <c r="B303" s="49"/>
      <c r="C303" s="50"/>
      <c r="D303" s="50"/>
      <c r="E303" s="50"/>
    </row>
    <row r="304" spans="1:5" x14ac:dyDescent="0.25">
      <c r="A304" s="49"/>
      <c r="B304" s="49"/>
      <c r="C304" s="50"/>
      <c r="D304" s="50"/>
      <c r="E304" s="50"/>
    </row>
    <row r="305" spans="1:5" x14ac:dyDescent="0.25">
      <c r="A305" s="49"/>
      <c r="B305" s="49"/>
      <c r="C305" s="50"/>
      <c r="D305" s="50"/>
      <c r="E305" s="50"/>
    </row>
    <row r="306" spans="1:5" x14ac:dyDescent="0.25">
      <c r="A306" s="49"/>
      <c r="B306" s="49"/>
      <c r="C306" s="50"/>
      <c r="D306" s="50"/>
      <c r="E306" s="50"/>
    </row>
    <row r="307" spans="1:5" x14ac:dyDescent="0.25">
      <c r="A307" s="49"/>
      <c r="B307" s="49"/>
      <c r="C307" s="50"/>
      <c r="D307" s="50"/>
      <c r="E307" s="50"/>
    </row>
    <row r="308" spans="1:5" x14ac:dyDescent="0.25">
      <c r="A308" s="49"/>
      <c r="B308" s="49"/>
      <c r="C308" s="50"/>
      <c r="D308" s="50"/>
      <c r="E308" s="50"/>
    </row>
    <row r="309" spans="1:5" x14ac:dyDescent="0.25">
      <c r="A309" s="49"/>
      <c r="B309" s="49"/>
      <c r="C309" s="50"/>
      <c r="D309" s="50"/>
      <c r="E309" s="50"/>
    </row>
    <row r="310" spans="1:5" x14ac:dyDescent="0.25">
      <c r="A310" s="49"/>
      <c r="B310" s="49"/>
      <c r="C310" s="50"/>
      <c r="D310" s="50"/>
      <c r="E310" s="50"/>
    </row>
    <row r="311" spans="1:5" x14ac:dyDescent="0.25">
      <c r="A311" s="49"/>
      <c r="B311" s="49"/>
      <c r="C311" s="50"/>
      <c r="D311" s="50"/>
      <c r="E311" s="50"/>
    </row>
    <row r="312" spans="1:5" x14ac:dyDescent="0.25">
      <c r="A312" s="49"/>
      <c r="B312" s="49"/>
      <c r="C312" s="50"/>
      <c r="D312" s="50"/>
      <c r="E312" s="50"/>
    </row>
    <row r="313" spans="1:5" x14ac:dyDescent="0.25">
      <c r="A313" s="49"/>
      <c r="B313" s="49"/>
      <c r="C313" s="50"/>
      <c r="D313" s="50"/>
      <c r="E313" s="50"/>
    </row>
    <row r="314" spans="1:5" x14ac:dyDescent="0.25">
      <c r="A314" s="49"/>
      <c r="B314" s="49"/>
      <c r="C314" s="50"/>
      <c r="D314" s="50"/>
      <c r="E314" s="50"/>
    </row>
    <row r="315" spans="1:5" x14ac:dyDescent="0.25">
      <c r="A315" s="49"/>
      <c r="B315" s="49"/>
      <c r="C315" s="50"/>
      <c r="D315" s="50"/>
      <c r="E315" s="50"/>
    </row>
    <row r="316" spans="1:5" x14ac:dyDescent="0.25">
      <c r="A316" s="49"/>
      <c r="B316" s="49"/>
      <c r="C316" s="50"/>
      <c r="D316" s="50"/>
      <c r="E316" s="50"/>
    </row>
    <row r="317" spans="1:5" x14ac:dyDescent="0.25">
      <c r="A317" s="49"/>
      <c r="B317" s="49"/>
      <c r="C317" s="50"/>
      <c r="D317" s="50"/>
      <c r="E317" s="50"/>
    </row>
    <row r="318" spans="1:5" x14ac:dyDescent="0.25">
      <c r="A318" s="49"/>
      <c r="B318" s="49"/>
      <c r="C318" s="50"/>
      <c r="D318" s="50"/>
      <c r="E318" s="50"/>
    </row>
    <row r="319" spans="1:5" x14ac:dyDescent="0.25">
      <c r="A319" s="49"/>
      <c r="B319" s="49"/>
      <c r="C319" s="50"/>
      <c r="D319" s="50"/>
      <c r="E319" s="50"/>
    </row>
    <row r="320" spans="1:5" x14ac:dyDescent="0.25">
      <c r="A320" s="49"/>
      <c r="B320" s="49"/>
      <c r="C320" s="50"/>
      <c r="D320" s="50"/>
      <c r="E320" s="50"/>
    </row>
    <row r="321" spans="1:5" x14ac:dyDescent="0.25">
      <c r="A321" s="49"/>
      <c r="B321" s="49"/>
      <c r="C321" s="50"/>
      <c r="D321" s="50"/>
      <c r="E321" s="50"/>
    </row>
    <row r="322" spans="1:5" x14ac:dyDescent="0.25">
      <c r="A322" s="49"/>
      <c r="B322" s="49"/>
      <c r="C322" s="50"/>
      <c r="D322" s="50"/>
      <c r="E322" s="50"/>
    </row>
    <row r="323" spans="1:5" x14ac:dyDescent="0.25">
      <c r="A323" s="49"/>
      <c r="B323" s="49"/>
      <c r="C323" s="50"/>
      <c r="D323" s="50"/>
      <c r="E323" s="50"/>
    </row>
    <row r="324" spans="1:5" x14ac:dyDescent="0.25">
      <c r="A324" s="49"/>
      <c r="B324" s="49"/>
      <c r="C324" s="50"/>
      <c r="D324" s="50"/>
      <c r="E324" s="50"/>
    </row>
    <row r="325" spans="1:5" x14ac:dyDescent="0.25">
      <c r="A325" s="49"/>
      <c r="B325" s="49"/>
      <c r="C325" s="50"/>
      <c r="D325" s="50"/>
      <c r="E325" s="50"/>
    </row>
    <row r="326" spans="1:5" x14ac:dyDescent="0.25">
      <c r="A326" s="49"/>
      <c r="B326" s="49"/>
      <c r="C326" s="50"/>
      <c r="D326" s="50"/>
      <c r="E326" s="50"/>
    </row>
    <row r="327" spans="1:5" x14ac:dyDescent="0.25">
      <c r="A327" s="49"/>
      <c r="B327" s="49"/>
      <c r="C327" s="50"/>
      <c r="D327" s="50"/>
      <c r="E327" s="50"/>
    </row>
    <row r="328" spans="1:5" x14ac:dyDescent="0.25">
      <c r="A328" s="49"/>
      <c r="B328" s="49"/>
      <c r="C328" s="50"/>
      <c r="D328" s="50"/>
      <c r="E328" s="50"/>
    </row>
    <row r="329" spans="1:5" x14ac:dyDescent="0.25">
      <c r="A329" s="49"/>
      <c r="B329" s="49"/>
      <c r="C329" s="50"/>
      <c r="D329" s="50"/>
      <c r="E329" s="50"/>
    </row>
    <row r="330" spans="1:5" x14ac:dyDescent="0.25">
      <c r="A330" s="49"/>
      <c r="B330" s="49"/>
      <c r="C330" s="50"/>
      <c r="D330" s="50"/>
      <c r="E330" s="50"/>
    </row>
    <row r="331" spans="1:5" x14ac:dyDescent="0.25">
      <c r="A331" s="49"/>
      <c r="B331" s="49"/>
      <c r="C331" s="50"/>
      <c r="D331" s="50"/>
      <c r="E331" s="50"/>
    </row>
    <row r="332" spans="1:5" x14ac:dyDescent="0.25">
      <c r="A332" s="49"/>
      <c r="B332" s="49"/>
      <c r="C332" s="50"/>
      <c r="D332" s="50"/>
      <c r="E332" s="50"/>
    </row>
    <row r="333" spans="1:5" x14ac:dyDescent="0.25">
      <c r="A333" s="49"/>
      <c r="B333" s="49"/>
      <c r="C333" s="50"/>
      <c r="D333" s="50"/>
      <c r="E333" s="50"/>
    </row>
    <row r="334" spans="1:5" x14ac:dyDescent="0.25">
      <c r="A334" s="49"/>
      <c r="B334" s="49"/>
      <c r="C334" s="50"/>
      <c r="D334" s="50"/>
      <c r="E334" s="50"/>
    </row>
    <row r="335" spans="1:5" x14ac:dyDescent="0.25">
      <c r="A335" s="49"/>
      <c r="B335" s="49"/>
      <c r="C335" s="50"/>
      <c r="D335" s="50"/>
      <c r="E335" s="50"/>
    </row>
    <row r="336" spans="1:5" x14ac:dyDescent="0.25">
      <c r="A336" s="49"/>
      <c r="B336" s="49"/>
      <c r="C336" s="50"/>
      <c r="D336" s="50"/>
      <c r="E336" s="50"/>
    </row>
    <row r="337" spans="1:5" x14ac:dyDescent="0.25">
      <c r="A337" s="49"/>
      <c r="B337" s="49"/>
      <c r="C337" s="50"/>
      <c r="D337" s="50"/>
      <c r="E337" s="50"/>
    </row>
    <row r="338" spans="1:5" x14ac:dyDescent="0.25">
      <c r="A338" s="49"/>
      <c r="B338" s="49"/>
      <c r="C338" s="50"/>
      <c r="D338" s="50"/>
      <c r="E338" s="50"/>
    </row>
    <row r="339" spans="1:5" x14ac:dyDescent="0.25">
      <c r="A339" s="49"/>
      <c r="B339" s="49"/>
      <c r="C339" s="50"/>
      <c r="D339" s="50"/>
      <c r="E339" s="50"/>
    </row>
    <row r="340" spans="1:5" x14ac:dyDescent="0.25">
      <c r="A340" s="49"/>
      <c r="B340" s="49"/>
      <c r="C340" s="50"/>
      <c r="D340" s="50"/>
      <c r="E340" s="50"/>
    </row>
    <row r="341" spans="1:5" x14ac:dyDescent="0.25">
      <c r="A341" s="49"/>
      <c r="B341" s="49"/>
      <c r="C341" s="50"/>
      <c r="D341" s="50"/>
      <c r="E341" s="50"/>
    </row>
    <row r="342" spans="1:5" x14ac:dyDescent="0.25">
      <c r="A342" s="49"/>
      <c r="B342" s="49"/>
      <c r="C342" s="50"/>
      <c r="D342" s="50"/>
      <c r="E342" s="50"/>
    </row>
    <row r="343" spans="1:5" x14ac:dyDescent="0.25">
      <c r="A343" s="49"/>
      <c r="B343" s="49"/>
      <c r="C343" s="50"/>
      <c r="D343" s="50"/>
      <c r="E343" s="50"/>
    </row>
    <row r="344" spans="1:5" x14ac:dyDescent="0.25">
      <c r="A344" s="49"/>
      <c r="B344" s="49"/>
      <c r="C344" s="50"/>
      <c r="D344" s="50"/>
      <c r="E344" s="50"/>
    </row>
    <row r="345" spans="1:5" x14ac:dyDescent="0.25">
      <c r="A345" s="49"/>
      <c r="B345" s="49"/>
      <c r="C345" s="50"/>
      <c r="D345" s="50"/>
      <c r="E345" s="50"/>
    </row>
    <row r="346" spans="1:5" x14ac:dyDescent="0.25">
      <c r="A346" s="49"/>
      <c r="B346" s="49"/>
      <c r="C346" s="50"/>
      <c r="D346" s="50"/>
      <c r="E346" s="50"/>
    </row>
    <row r="347" spans="1:5" x14ac:dyDescent="0.25">
      <c r="A347" s="49"/>
      <c r="B347" s="49"/>
      <c r="C347" s="50"/>
      <c r="D347" s="50"/>
      <c r="E347" s="50"/>
    </row>
    <row r="348" spans="1:5" x14ac:dyDescent="0.25">
      <c r="A348" s="49"/>
      <c r="B348" s="49"/>
      <c r="C348" s="50"/>
      <c r="D348" s="50"/>
      <c r="E348" s="50"/>
    </row>
    <row r="349" spans="1:5" x14ac:dyDescent="0.25">
      <c r="A349" s="49"/>
      <c r="B349" s="49"/>
      <c r="C349" s="50"/>
      <c r="D349" s="50"/>
      <c r="E349" s="50"/>
    </row>
    <row r="350" spans="1:5" x14ac:dyDescent="0.25">
      <c r="A350" s="49"/>
      <c r="B350" s="49"/>
      <c r="C350" s="50"/>
      <c r="D350" s="50"/>
      <c r="E350" s="50"/>
    </row>
    <row r="351" spans="1:5" x14ac:dyDescent="0.25">
      <c r="A351" s="49"/>
      <c r="B351" s="49"/>
      <c r="C351" s="50"/>
      <c r="D351" s="50"/>
      <c r="E351" s="50"/>
    </row>
    <row r="352" spans="1:5" x14ac:dyDescent="0.25">
      <c r="A352" s="49"/>
      <c r="B352" s="49"/>
      <c r="C352" s="50"/>
      <c r="D352" s="50"/>
      <c r="E352" s="50"/>
    </row>
    <row r="353" spans="1:5" x14ac:dyDescent="0.25">
      <c r="A353" s="49"/>
      <c r="B353" s="49"/>
      <c r="C353" s="50"/>
      <c r="D353" s="50"/>
      <c r="E353" s="50"/>
    </row>
    <row r="354" spans="1:5" x14ac:dyDescent="0.25">
      <c r="A354" s="49"/>
      <c r="B354" s="49"/>
      <c r="C354" s="50"/>
      <c r="D354" s="50"/>
      <c r="E354" s="50"/>
    </row>
    <row r="355" spans="1:5" x14ac:dyDescent="0.25">
      <c r="A355" s="49"/>
      <c r="B355" s="49"/>
      <c r="C355" s="50"/>
      <c r="D355" s="50"/>
      <c r="E355" s="50"/>
    </row>
    <row r="356" spans="1:5" x14ac:dyDescent="0.25">
      <c r="A356" s="49"/>
      <c r="B356" s="49"/>
      <c r="C356" s="50"/>
      <c r="D356" s="50"/>
      <c r="E356" s="50"/>
    </row>
    <row r="357" spans="1:5" x14ac:dyDescent="0.25">
      <c r="A357" s="49"/>
      <c r="B357" s="49"/>
      <c r="C357" s="50"/>
      <c r="D357" s="50"/>
      <c r="E357" s="50"/>
    </row>
    <row r="358" spans="1:5" x14ac:dyDescent="0.25">
      <c r="A358" s="49"/>
      <c r="B358" s="49"/>
      <c r="C358" s="50"/>
      <c r="D358" s="50"/>
      <c r="E358" s="50"/>
    </row>
    <row r="359" spans="1:5" x14ac:dyDescent="0.25">
      <c r="A359" s="49"/>
      <c r="B359" s="49"/>
      <c r="C359" s="50"/>
      <c r="D359" s="50"/>
      <c r="E359" s="50"/>
    </row>
    <row r="360" spans="1:5" x14ac:dyDescent="0.25">
      <c r="A360" s="49"/>
      <c r="B360" s="49"/>
      <c r="C360" s="50"/>
      <c r="D360" s="50"/>
      <c r="E360" s="50"/>
    </row>
    <row r="361" spans="1:5" x14ac:dyDescent="0.25">
      <c r="A361" s="49"/>
      <c r="B361" s="49"/>
      <c r="C361" s="50"/>
      <c r="D361" s="50"/>
      <c r="E361" s="50"/>
    </row>
    <row r="362" spans="1:5" x14ac:dyDescent="0.25">
      <c r="A362" s="49"/>
      <c r="B362" s="49"/>
      <c r="C362" s="50"/>
      <c r="D362" s="50"/>
      <c r="E362" s="50"/>
    </row>
    <row r="363" spans="1:5" x14ac:dyDescent="0.25">
      <c r="A363" s="49"/>
      <c r="B363" s="49"/>
      <c r="C363" s="50"/>
      <c r="D363" s="50"/>
      <c r="E363" s="50"/>
    </row>
    <row r="364" spans="1:5" x14ac:dyDescent="0.25">
      <c r="A364" s="49"/>
      <c r="B364" s="49"/>
      <c r="C364" s="50"/>
      <c r="D364" s="50"/>
      <c r="E364" s="50"/>
    </row>
    <row r="365" spans="1:5" x14ac:dyDescent="0.25">
      <c r="A365" s="49"/>
      <c r="B365" s="49"/>
      <c r="C365" s="50"/>
      <c r="D365" s="50"/>
      <c r="E365" s="50"/>
    </row>
    <row r="366" spans="1:5" x14ac:dyDescent="0.25">
      <c r="A366" s="49"/>
      <c r="B366" s="49"/>
      <c r="C366" s="50"/>
      <c r="D366" s="50"/>
      <c r="E366" s="50"/>
    </row>
    <row r="367" spans="1:5" x14ac:dyDescent="0.25">
      <c r="A367" s="49"/>
      <c r="B367" s="49"/>
      <c r="C367" s="50"/>
      <c r="D367" s="50"/>
      <c r="E367" s="50"/>
    </row>
    <row r="368" spans="1:5" x14ac:dyDescent="0.25">
      <c r="A368" s="49"/>
      <c r="B368" s="49"/>
      <c r="C368" s="50"/>
      <c r="D368" s="50"/>
      <c r="E368" s="50"/>
    </row>
    <row r="369" spans="1:5" x14ac:dyDescent="0.25">
      <c r="A369" s="49"/>
      <c r="B369" s="49"/>
      <c r="C369" s="50"/>
      <c r="D369" s="50"/>
      <c r="E369" s="50"/>
    </row>
    <row r="370" spans="1:5" x14ac:dyDescent="0.25">
      <c r="A370" s="49"/>
      <c r="B370" s="49"/>
      <c r="C370" s="50"/>
      <c r="D370" s="50"/>
      <c r="E370" s="50"/>
    </row>
    <row r="371" spans="1:5" x14ac:dyDescent="0.25">
      <c r="A371" s="49"/>
      <c r="B371" s="49"/>
      <c r="C371" s="50"/>
      <c r="D371" s="50"/>
      <c r="E371" s="50"/>
    </row>
    <row r="372" spans="1:5" x14ac:dyDescent="0.25">
      <c r="A372" s="49"/>
      <c r="B372" s="49"/>
      <c r="C372" s="50"/>
      <c r="D372" s="50"/>
      <c r="E372" s="50"/>
    </row>
    <row r="373" spans="1:5" x14ac:dyDescent="0.25">
      <c r="A373" s="49"/>
      <c r="B373" s="49"/>
      <c r="C373" s="50"/>
      <c r="D373" s="50"/>
      <c r="E373" s="50"/>
    </row>
    <row r="374" spans="1:5" x14ac:dyDescent="0.25">
      <c r="A374" s="49"/>
      <c r="B374" s="49"/>
      <c r="C374" s="50"/>
      <c r="D374" s="50"/>
      <c r="E374" s="50"/>
    </row>
    <row r="375" spans="1:5" x14ac:dyDescent="0.25">
      <c r="A375" s="49"/>
      <c r="B375" s="49"/>
      <c r="C375" s="50"/>
      <c r="D375" s="50"/>
      <c r="E375" s="50"/>
    </row>
    <row r="376" spans="1:5" x14ac:dyDescent="0.25">
      <c r="A376" s="49"/>
      <c r="B376" s="49"/>
      <c r="C376" s="50"/>
      <c r="D376" s="50"/>
      <c r="E376" s="50"/>
    </row>
    <row r="377" spans="1:5" x14ac:dyDescent="0.25">
      <c r="A377" s="49"/>
      <c r="B377" s="49"/>
      <c r="C377" s="50"/>
      <c r="D377" s="50"/>
      <c r="E377" s="50"/>
    </row>
    <row r="378" spans="1:5" x14ac:dyDescent="0.25">
      <c r="A378" s="49"/>
      <c r="B378" s="49"/>
      <c r="C378" s="50"/>
      <c r="D378" s="50"/>
      <c r="E378" s="50"/>
    </row>
    <row r="379" spans="1:5" x14ac:dyDescent="0.25">
      <c r="A379" s="49"/>
      <c r="B379" s="49"/>
      <c r="C379" s="50"/>
      <c r="D379" s="50"/>
      <c r="E379" s="50"/>
    </row>
    <row r="380" spans="1:5" x14ac:dyDescent="0.25">
      <c r="A380" s="49"/>
      <c r="B380" s="49"/>
      <c r="C380" s="50"/>
      <c r="D380" s="50"/>
      <c r="E380" s="50"/>
    </row>
    <row r="381" spans="1:5" x14ac:dyDescent="0.25">
      <c r="A381" s="49"/>
      <c r="B381" s="49"/>
      <c r="C381" s="50"/>
      <c r="D381" s="50"/>
      <c r="E381" s="50"/>
    </row>
    <row r="382" spans="1:5" x14ac:dyDescent="0.25">
      <c r="A382" s="49"/>
      <c r="B382" s="49"/>
      <c r="C382" s="50"/>
      <c r="D382" s="50"/>
      <c r="E382" s="50"/>
    </row>
    <row r="383" spans="1:5" x14ac:dyDescent="0.25">
      <c r="A383" s="49"/>
      <c r="B383" s="49"/>
      <c r="C383" s="50"/>
      <c r="D383" s="50"/>
      <c r="E383" s="50"/>
    </row>
    <row r="384" spans="1:5" x14ac:dyDescent="0.25">
      <c r="A384" s="49"/>
      <c r="B384" s="49"/>
      <c r="C384" s="50"/>
      <c r="D384" s="50"/>
      <c r="E384" s="50"/>
    </row>
    <row r="385" spans="1:5" x14ac:dyDescent="0.25">
      <c r="A385" s="49"/>
      <c r="B385" s="49"/>
      <c r="C385" s="50"/>
      <c r="D385" s="50"/>
      <c r="E385" s="50"/>
    </row>
    <row r="386" spans="1:5" x14ac:dyDescent="0.25">
      <c r="A386" s="49"/>
      <c r="B386" s="49"/>
      <c r="C386" s="50"/>
      <c r="D386" s="50"/>
      <c r="E386" s="50"/>
    </row>
    <row r="387" spans="1:5" x14ac:dyDescent="0.25">
      <c r="A387" s="49"/>
      <c r="B387" s="49"/>
      <c r="C387" s="50"/>
      <c r="D387" s="50"/>
      <c r="E387" s="50"/>
    </row>
    <row r="388" spans="1:5" x14ac:dyDescent="0.25">
      <c r="A388" s="49"/>
      <c r="B388" s="49"/>
      <c r="C388" s="50"/>
      <c r="D388" s="50"/>
      <c r="E388" s="50"/>
    </row>
    <row r="389" spans="1:5" x14ac:dyDescent="0.25">
      <c r="A389" s="49"/>
      <c r="B389" s="49"/>
      <c r="C389" s="50"/>
      <c r="D389" s="50"/>
      <c r="E389" s="50"/>
    </row>
    <row r="390" spans="1:5" x14ac:dyDescent="0.25">
      <c r="A390" s="49"/>
      <c r="B390" s="49"/>
      <c r="C390" s="50"/>
      <c r="D390" s="50"/>
      <c r="E390" s="50"/>
    </row>
    <row r="391" spans="1:5" x14ac:dyDescent="0.25">
      <c r="A391" s="49"/>
      <c r="B391" s="49"/>
      <c r="C391" s="50"/>
      <c r="D391" s="50"/>
      <c r="E391" s="50"/>
    </row>
    <row r="392" spans="1:5" x14ac:dyDescent="0.25">
      <c r="A392" s="49"/>
      <c r="B392" s="49"/>
      <c r="C392" s="50"/>
      <c r="D392" s="50"/>
      <c r="E392" s="50"/>
    </row>
    <row r="393" spans="1:5" x14ac:dyDescent="0.25">
      <c r="A393" s="49"/>
      <c r="B393" s="49"/>
      <c r="C393" s="50"/>
      <c r="D393" s="50"/>
      <c r="E393" s="50"/>
    </row>
    <row r="394" spans="1:5" x14ac:dyDescent="0.25">
      <c r="A394" s="49"/>
      <c r="B394" s="49"/>
      <c r="C394" s="50"/>
      <c r="D394" s="50"/>
      <c r="E394" s="50"/>
    </row>
    <row r="395" spans="1:5" x14ac:dyDescent="0.25">
      <c r="A395" s="49"/>
      <c r="B395" s="49"/>
      <c r="C395" s="50"/>
      <c r="D395" s="50"/>
      <c r="E395" s="50"/>
    </row>
    <row r="396" spans="1:5" x14ac:dyDescent="0.25">
      <c r="A396" s="49"/>
      <c r="B396" s="49"/>
      <c r="C396" s="50"/>
      <c r="D396" s="50"/>
      <c r="E396" s="50"/>
    </row>
    <row r="397" spans="1:5" x14ac:dyDescent="0.25">
      <c r="A397" s="49"/>
      <c r="B397" s="49"/>
      <c r="C397" s="50"/>
      <c r="D397" s="50"/>
      <c r="E397" s="50"/>
    </row>
    <row r="398" spans="1:5" x14ac:dyDescent="0.25">
      <c r="A398" s="49"/>
      <c r="B398" s="49"/>
      <c r="C398" s="50"/>
      <c r="D398" s="50"/>
      <c r="E398" s="50"/>
    </row>
    <row r="399" spans="1:5" x14ac:dyDescent="0.25">
      <c r="A399" s="49"/>
      <c r="B399" s="49"/>
      <c r="C399" s="50"/>
      <c r="D399" s="50"/>
      <c r="E399" s="50"/>
    </row>
    <row r="400" spans="1:5" x14ac:dyDescent="0.25">
      <c r="A400" s="49"/>
      <c r="B400" s="49"/>
      <c r="C400" s="50"/>
      <c r="D400" s="50"/>
      <c r="E400" s="50"/>
    </row>
    <row r="401" spans="1:5" x14ac:dyDescent="0.25">
      <c r="A401" s="49"/>
      <c r="B401" s="49"/>
      <c r="C401" s="50"/>
      <c r="D401" s="50"/>
      <c r="E401" s="50"/>
    </row>
    <row r="402" spans="1:5" x14ac:dyDescent="0.25">
      <c r="A402" s="49"/>
      <c r="B402" s="49"/>
      <c r="C402" s="50"/>
      <c r="D402" s="50"/>
      <c r="E402" s="50"/>
    </row>
    <row r="403" spans="1:5" x14ac:dyDescent="0.25">
      <c r="A403" s="49"/>
      <c r="B403" s="49"/>
      <c r="C403" s="50"/>
      <c r="D403" s="50"/>
      <c r="E403" s="50"/>
    </row>
    <row r="404" spans="1:5" x14ac:dyDescent="0.25">
      <c r="A404" s="49"/>
      <c r="B404" s="49"/>
      <c r="C404" s="50"/>
      <c r="D404" s="50"/>
      <c r="E404" s="50"/>
    </row>
    <row r="405" spans="1:5" x14ac:dyDescent="0.25">
      <c r="A405" s="49"/>
      <c r="B405" s="49"/>
      <c r="C405" s="50"/>
      <c r="D405" s="50"/>
      <c r="E405" s="50"/>
    </row>
    <row r="406" spans="1:5" x14ac:dyDescent="0.25">
      <c r="A406" s="49"/>
      <c r="B406" s="49"/>
      <c r="C406" s="50"/>
      <c r="D406" s="50"/>
      <c r="E406" s="50"/>
    </row>
    <row r="407" spans="1:5" x14ac:dyDescent="0.25">
      <c r="A407" s="49"/>
      <c r="B407" s="49"/>
      <c r="C407" s="50"/>
      <c r="D407" s="50"/>
      <c r="E407" s="50"/>
    </row>
    <row r="408" spans="1:5" x14ac:dyDescent="0.25">
      <c r="A408" s="49"/>
      <c r="B408" s="49"/>
      <c r="C408" s="50"/>
      <c r="D408" s="50"/>
      <c r="E408" s="50"/>
    </row>
    <row r="409" spans="1:5" x14ac:dyDescent="0.25">
      <c r="A409" s="49"/>
      <c r="B409" s="49"/>
      <c r="C409" s="50"/>
      <c r="D409" s="50"/>
      <c r="E409" s="50"/>
    </row>
    <row r="410" spans="1:5" x14ac:dyDescent="0.25">
      <c r="A410" s="49"/>
      <c r="B410" s="49"/>
      <c r="C410" s="50"/>
      <c r="D410" s="50"/>
      <c r="E410" s="50"/>
    </row>
    <row r="411" spans="1:5" x14ac:dyDescent="0.25">
      <c r="A411" s="49"/>
      <c r="B411" s="49"/>
      <c r="C411" s="50"/>
      <c r="D411" s="50"/>
      <c r="E411" s="50"/>
    </row>
    <row r="412" spans="1:5" x14ac:dyDescent="0.25">
      <c r="A412" s="49"/>
      <c r="B412" s="49"/>
      <c r="C412" s="50"/>
      <c r="D412" s="50"/>
      <c r="E412" s="50"/>
    </row>
    <row r="413" spans="1:5" x14ac:dyDescent="0.25">
      <c r="A413" s="49"/>
      <c r="B413" s="49"/>
      <c r="C413" s="50"/>
      <c r="D413" s="50"/>
      <c r="E413" s="50"/>
    </row>
    <row r="414" spans="1:5" x14ac:dyDescent="0.25">
      <c r="A414" s="49"/>
      <c r="B414" s="49"/>
      <c r="C414" s="50"/>
      <c r="D414" s="50"/>
      <c r="E414" s="50"/>
    </row>
    <row r="415" spans="1:5" x14ac:dyDescent="0.25">
      <c r="A415" s="49"/>
      <c r="B415" s="49"/>
      <c r="C415" s="50"/>
      <c r="D415" s="50"/>
      <c r="E415" s="50"/>
    </row>
    <row r="416" spans="1:5" x14ac:dyDescent="0.25">
      <c r="A416" s="49"/>
      <c r="B416" s="49"/>
      <c r="C416" s="50"/>
      <c r="D416" s="50"/>
      <c r="E416" s="50"/>
    </row>
    <row r="417" spans="1:5" x14ac:dyDescent="0.25">
      <c r="A417" s="49"/>
      <c r="B417" s="49"/>
      <c r="C417" s="50"/>
      <c r="D417" s="50"/>
      <c r="E417" s="50"/>
    </row>
    <row r="418" spans="1:5" x14ac:dyDescent="0.25">
      <c r="A418" s="49"/>
      <c r="B418" s="49"/>
      <c r="C418" s="50"/>
      <c r="D418" s="50"/>
      <c r="E418" s="50"/>
    </row>
    <row r="419" spans="1:5" x14ac:dyDescent="0.25">
      <c r="A419" s="49"/>
      <c r="B419" s="49"/>
      <c r="C419" s="50"/>
      <c r="D419" s="50"/>
      <c r="E419" s="50"/>
    </row>
    <row r="420" spans="1:5" x14ac:dyDescent="0.25">
      <c r="A420" s="49"/>
      <c r="B420" s="49"/>
      <c r="C420" s="50"/>
      <c r="D420" s="50"/>
      <c r="E420" s="50"/>
    </row>
    <row r="421" spans="1:5" x14ac:dyDescent="0.25">
      <c r="A421" s="49"/>
      <c r="B421" s="49"/>
      <c r="C421" s="50"/>
      <c r="D421" s="50"/>
      <c r="E421" s="50"/>
    </row>
    <row r="422" spans="1:5" x14ac:dyDescent="0.25">
      <c r="A422" s="49"/>
      <c r="B422" s="49"/>
      <c r="C422" s="50"/>
      <c r="D422" s="50"/>
      <c r="E422" s="50"/>
    </row>
    <row r="423" spans="1:5" x14ac:dyDescent="0.25">
      <c r="A423" s="49"/>
      <c r="B423" s="49"/>
      <c r="C423" s="50"/>
      <c r="D423" s="50"/>
      <c r="E423" s="50"/>
    </row>
    <row r="424" spans="1:5" x14ac:dyDescent="0.25">
      <c r="A424" s="49"/>
      <c r="B424" s="49"/>
      <c r="C424" s="50"/>
      <c r="D424" s="50"/>
      <c r="E424" s="50"/>
    </row>
    <row r="425" spans="1:5" x14ac:dyDescent="0.25">
      <c r="A425" s="49"/>
      <c r="B425" s="49"/>
      <c r="C425" s="50"/>
      <c r="D425" s="50"/>
      <c r="E425" s="50"/>
    </row>
    <row r="426" spans="1:5" x14ac:dyDescent="0.25">
      <c r="A426" s="49"/>
      <c r="B426" s="49"/>
      <c r="C426" s="50"/>
      <c r="D426" s="50"/>
      <c r="E426" s="50"/>
    </row>
    <row r="427" spans="1:5" x14ac:dyDescent="0.25">
      <c r="A427" s="49"/>
      <c r="B427" s="49"/>
      <c r="C427" s="50"/>
      <c r="D427" s="50"/>
      <c r="E427" s="50"/>
    </row>
    <row r="428" spans="1:5" x14ac:dyDescent="0.25">
      <c r="A428" s="49"/>
      <c r="B428" s="49"/>
      <c r="C428" s="50"/>
      <c r="D428" s="50"/>
      <c r="E428" s="50"/>
    </row>
    <row r="429" spans="1:5" x14ac:dyDescent="0.25">
      <c r="A429" s="49"/>
      <c r="B429" s="49"/>
      <c r="C429" s="50"/>
      <c r="D429" s="50"/>
      <c r="E429" s="50"/>
    </row>
    <row r="430" spans="1:5" x14ac:dyDescent="0.25">
      <c r="A430" s="49"/>
      <c r="B430" s="49"/>
      <c r="C430" s="50"/>
      <c r="D430" s="50"/>
      <c r="E430" s="50"/>
    </row>
    <row r="431" spans="1:5" x14ac:dyDescent="0.25">
      <c r="A431" s="49"/>
      <c r="B431" s="49"/>
      <c r="C431" s="50"/>
      <c r="D431" s="50"/>
      <c r="E431" s="50"/>
    </row>
    <row r="432" spans="1:5" x14ac:dyDescent="0.25">
      <c r="A432" s="49"/>
      <c r="B432" s="49"/>
      <c r="C432" s="50"/>
      <c r="D432" s="50"/>
      <c r="E432" s="50"/>
    </row>
    <row r="433" spans="1:5" x14ac:dyDescent="0.25">
      <c r="A433" s="49"/>
      <c r="B433" s="49"/>
      <c r="C433" s="50"/>
      <c r="D433" s="50"/>
      <c r="E433" s="50"/>
    </row>
    <row r="434" spans="1:5" x14ac:dyDescent="0.25">
      <c r="A434" s="49"/>
      <c r="B434" s="49"/>
      <c r="C434" s="50"/>
      <c r="D434" s="50"/>
      <c r="E434" s="50"/>
    </row>
    <row r="435" spans="1:5" x14ac:dyDescent="0.25">
      <c r="A435" s="49"/>
      <c r="B435" s="49"/>
      <c r="C435" s="50"/>
      <c r="D435" s="50"/>
      <c r="E435" s="50"/>
    </row>
    <row r="436" spans="1:5" x14ac:dyDescent="0.25">
      <c r="A436" s="49"/>
      <c r="B436" s="49"/>
      <c r="C436" s="50"/>
      <c r="D436" s="50"/>
      <c r="E436" s="50"/>
    </row>
    <row r="437" spans="1:5" x14ac:dyDescent="0.25">
      <c r="A437" s="49"/>
      <c r="B437" s="49"/>
      <c r="C437" s="50"/>
      <c r="D437" s="50"/>
      <c r="E437" s="50"/>
    </row>
    <row r="438" spans="1:5" x14ac:dyDescent="0.25">
      <c r="A438" s="49"/>
      <c r="B438" s="49"/>
      <c r="C438" s="50"/>
      <c r="D438" s="50"/>
      <c r="E438" s="50"/>
    </row>
    <row r="439" spans="1:5" x14ac:dyDescent="0.25">
      <c r="A439" s="49"/>
      <c r="B439" s="49"/>
      <c r="C439" s="50"/>
      <c r="D439" s="50"/>
      <c r="E439" s="50"/>
    </row>
    <row r="440" spans="1:5" x14ac:dyDescent="0.25">
      <c r="A440" s="49"/>
      <c r="B440" s="49"/>
      <c r="C440" s="50"/>
      <c r="D440" s="50"/>
      <c r="E440" s="50"/>
    </row>
    <row r="441" spans="1:5" x14ac:dyDescent="0.25">
      <c r="A441" s="49"/>
      <c r="B441" s="49"/>
      <c r="C441" s="50"/>
      <c r="D441" s="50"/>
      <c r="E441" s="50"/>
    </row>
    <row r="442" spans="1:5" x14ac:dyDescent="0.25">
      <c r="A442" s="49"/>
      <c r="B442" s="49"/>
      <c r="C442" s="50"/>
      <c r="D442" s="50"/>
      <c r="E442" s="50"/>
    </row>
    <row r="443" spans="1:5" x14ac:dyDescent="0.25">
      <c r="A443" s="49"/>
      <c r="B443" s="49"/>
      <c r="C443" s="50"/>
      <c r="D443" s="50"/>
      <c r="E443" s="50"/>
    </row>
    <row r="444" spans="1:5" x14ac:dyDescent="0.25">
      <c r="A444" s="49"/>
      <c r="B444" s="49"/>
      <c r="C444" s="50"/>
      <c r="D444" s="50"/>
      <c r="E444" s="50"/>
    </row>
    <row r="445" spans="1:5" x14ac:dyDescent="0.25">
      <c r="A445" s="49"/>
      <c r="B445" s="49"/>
      <c r="C445" s="50"/>
      <c r="D445" s="50"/>
      <c r="E445" s="50"/>
    </row>
    <row r="446" spans="1:5" x14ac:dyDescent="0.25">
      <c r="A446" s="49"/>
      <c r="B446" s="49"/>
      <c r="C446" s="50"/>
      <c r="D446" s="50"/>
      <c r="E446" s="50"/>
    </row>
    <row r="447" spans="1:5" x14ac:dyDescent="0.25">
      <c r="A447" s="49"/>
      <c r="B447" s="49"/>
      <c r="C447" s="50"/>
      <c r="D447" s="50"/>
      <c r="E447" s="50"/>
    </row>
    <row r="448" spans="1:5" x14ac:dyDescent="0.25">
      <c r="A448" s="49"/>
      <c r="B448" s="49"/>
      <c r="C448" s="50"/>
      <c r="D448" s="50"/>
      <c r="E448" s="50"/>
    </row>
    <row r="449" spans="1:5" x14ac:dyDescent="0.25">
      <c r="A449" s="49"/>
      <c r="B449" s="49"/>
      <c r="C449" s="50"/>
      <c r="D449" s="50"/>
      <c r="E449" s="50"/>
    </row>
    <row r="450" spans="1:5" x14ac:dyDescent="0.25">
      <c r="A450" s="49"/>
      <c r="B450" s="49"/>
      <c r="C450" s="50"/>
      <c r="D450" s="50"/>
      <c r="E450" s="50"/>
    </row>
    <row r="451" spans="1:5" x14ac:dyDescent="0.25">
      <c r="A451" s="49"/>
      <c r="B451" s="49"/>
      <c r="C451" s="50"/>
      <c r="D451" s="50"/>
      <c r="E451" s="50"/>
    </row>
    <row r="452" spans="1:5" x14ac:dyDescent="0.25">
      <c r="A452" s="49"/>
      <c r="B452" s="49"/>
      <c r="C452" s="50"/>
      <c r="D452" s="50"/>
      <c r="E452" s="50"/>
    </row>
    <row r="453" spans="1:5" x14ac:dyDescent="0.25">
      <c r="A453" s="49"/>
      <c r="B453" s="49"/>
      <c r="C453" s="50"/>
      <c r="D453" s="50"/>
      <c r="E453" s="50"/>
    </row>
    <row r="454" spans="1:5" x14ac:dyDescent="0.25">
      <c r="A454" s="49"/>
      <c r="B454" s="49"/>
      <c r="C454" s="50"/>
      <c r="D454" s="50"/>
      <c r="E454" s="50"/>
    </row>
    <row r="455" spans="1:5" x14ac:dyDescent="0.25">
      <c r="A455" s="49"/>
      <c r="B455" s="49"/>
      <c r="C455" s="50"/>
      <c r="D455" s="50"/>
      <c r="E455" s="50"/>
    </row>
    <row r="456" spans="1:5" x14ac:dyDescent="0.25">
      <c r="A456" s="49"/>
      <c r="B456" s="49"/>
      <c r="C456" s="50"/>
      <c r="D456" s="50"/>
      <c r="E456" s="50"/>
    </row>
    <row r="457" spans="1:5" x14ac:dyDescent="0.25">
      <c r="A457" s="49"/>
      <c r="B457" s="49"/>
      <c r="C457" s="50"/>
      <c r="D457" s="50"/>
      <c r="E457" s="50"/>
    </row>
    <row r="458" spans="1:5" x14ac:dyDescent="0.25">
      <c r="A458" s="49"/>
      <c r="B458" s="49"/>
      <c r="C458" s="50"/>
      <c r="D458" s="50"/>
      <c r="E458" s="50"/>
    </row>
    <row r="459" spans="1:5" x14ac:dyDescent="0.25">
      <c r="A459" s="49"/>
      <c r="B459" s="49"/>
      <c r="C459" s="50"/>
      <c r="D459" s="50"/>
      <c r="E459" s="50"/>
    </row>
    <row r="460" spans="1:5" x14ac:dyDescent="0.25">
      <c r="A460" s="49"/>
      <c r="B460" s="49"/>
      <c r="C460" s="50"/>
      <c r="D460" s="50"/>
      <c r="E460" s="50"/>
    </row>
    <row r="461" spans="1:5" x14ac:dyDescent="0.25">
      <c r="A461" s="49"/>
      <c r="B461" s="49"/>
      <c r="C461" s="50"/>
      <c r="D461" s="50"/>
      <c r="E461" s="50"/>
    </row>
    <row r="462" spans="1:5" x14ac:dyDescent="0.25">
      <c r="A462" s="49"/>
      <c r="B462" s="49"/>
      <c r="C462" s="50"/>
      <c r="D462" s="50"/>
      <c r="E462" s="50"/>
    </row>
    <row r="463" spans="1:5" x14ac:dyDescent="0.25">
      <c r="A463" s="49"/>
      <c r="B463" s="49"/>
      <c r="C463" s="50"/>
      <c r="D463" s="50"/>
      <c r="E463" s="50"/>
    </row>
    <row r="464" spans="1:5" x14ac:dyDescent="0.25">
      <c r="A464" s="49"/>
      <c r="B464" s="49"/>
      <c r="C464" s="50"/>
      <c r="D464" s="50"/>
      <c r="E464" s="50"/>
    </row>
    <row r="465" spans="1:5" x14ac:dyDescent="0.25">
      <c r="A465" s="49"/>
      <c r="B465" s="49"/>
      <c r="C465" s="50"/>
      <c r="D465" s="50"/>
      <c r="E465" s="50"/>
    </row>
    <row r="466" spans="1:5" x14ac:dyDescent="0.25">
      <c r="A466" s="49"/>
      <c r="B466" s="49"/>
      <c r="C466" s="50"/>
      <c r="D466" s="50"/>
      <c r="E466" s="50"/>
    </row>
    <row r="467" spans="1:5" x14ac:dyDescent="0.25">
      <c r="A467" s="49"/>
      <c r="B467" s="49"/>
      <c r="C467" s="50"/>
      <c r="D467" s="50"/>
      <c r="E467" s="50"/>
    </row>
    <row r="468" spans="1:5" x14ac:dyDescent="0.25">
      <c r="A468" s="49"/>
      <c r="B468" s="49"/>
      <c r="C468" s="50"/>
      <c r="D468" s="50"/>
      <c r="E468" s="50"/>
    </row>
    <row r="469" spans="1:5" x14ac:dyDescent="0.25">
      <c r="A469" s="49"/>
      <c r="B469" s="49"/>
      <c r="C469" s="50"/>
      <c r="D469" s="50"/>
      <c r="E469" s="50"/>
    </row>
    <row r="470" spans="1:5" x14ac:dyDescent="0.25">
      <c r="A470" s="49"/>
      <c r="B470" s="49"/>
      <c r="C470" s="50"/>
      <c r="D470" s="50"/>
      <c r="E470" s="50"/>
    </row>
    <row r="471" spans="1:5" x14ac:dyDescent="0.25">
      <c r="A471" s="49"/>
      <c r="B471" s="49"/>
      <c r="C471" s="50"/>
      <c r="D471" s="50"/>
      <c r="E471" s="50"/>
    </row>
    <row r="472" spans="1:5" x14ac:dyDescent="0.25">
      <c r="A472" s="49"/>
      <c r="B472" s="49"/>
      <c r="C472" s="50"/>
      <c r="D472" s="50"/>
      <c r="E472" s="50"/>
    </row>
    <row r="473" spans="1:5" x14ac:dyDescent="0.25">
      <c r="A473" s="49"/>
      <c r="B473" s="49"/>
      <c r="C473" s="50"/>
      <c r="D473" s="50"/>
      <c r="E473" s="50"/>
    </row>
    <row r="474" spans="1:5" x14ac:dyDescent="0.25">
      <c r="A474" s="49"/>
      <c r="B474" s="49"/>
      <c r="C474" s="50"/>
      <c r="D474" s="50"/>
      <c r="E474" s="50"/>
    </row>
    <row r="475" spans="1:5" x14ac:dyDescent="0.25">
      <c r="A475" s="49"/>
      <c r="B475" s="49"/>
      <c r="C475" s="50"/>
      <c r="D475" s="50"/>
      <c r="E475" s="50"/>
    </row>
    <row r="476" spans="1:5" x14ac:dyDescent="0.25">
      <c r="A476" s="49"/>
      <c r="B476" s="49"/>
      <c r="C476" s="50"/>
      <c r="D476" s="50"/>
      <c r="E476" s="50"/>
    </row>
    <row r="477" spans="1:5" x14ac:dyDescent="0.25">
      <c r="A477" s="49"/>
      <c r="B477" s="49"/>
      <c r="C477" s="50"/>
      <c r="D477" s="50"/>
      <c r="E477" s="50"/>
    </row>
    <row r="478" spans="1:5" x14ac:dyDescent="0.25">
      <c r="A478" s="49"/>
      <c r="B478" s="49"/>
      <c r="C478" s="50"/>
      <c r="D478" s="50"/>
      <c r="E478" s="50"/>
    </row>
    <row r="479" spans="1:5" x14ac:dyDescent="0.25">
      <c r="A479" s="49"/>
      <c r="B479" s="49"/>
      <c r="C479" s="50"/>
      <c r="D479" s="50"/>
      <c r="E479" s="50"/>
    </row>
    <row r="480" spans="1:5" x14ac:dyDescent="0.25">
      <c r="A480" s="49"/>
      <c r="B480" s="49"/>
      <c r="C480" s="50"/>
      <c r="D480" s="50"/>
      <c r="E480" s="50"/>
    </row>
    <row r="481" spans="1:5" x14ac:dyDescent="0.25">
      <c r="A481" s="49"/>
      <c r="B481" s="49"/>
      <c r="C481" s="50"/>
      <c r="D481" s="50"/>
      <c r="E481" s="50"/>
    </row>
    <row r="482" spans="1:5" x14ac:dyDescent="0.25">
      <c r="A482" s="49"/>
      <c r="B482" s="49"/>
      <c r="C482" s="50"/>
      <c r="D482" s="50"/>
      <c r="E482" s="50"/>
    </row>
    <row r="483" spans="1:5" x14ac:dyDescent="0.25">
      <c r="A483" s="49"/>
      <c r="B483" s="49"/>
      <c r="C483" s="50"/>
      <c r="D483" s="50"/>
      <c r="E483" s="50"/>
    </row>
    <row r="484" spans="1:5" x14ac:dyDescent="0.25">
      <c r="A484" s="49"/>
      <c r="B484" s="49"/>
      <c r="C484" s="50"/>
      <c r="D484" s="50"/>
      <c r="E484" s="50"/>
    </row>
    <row r="485" spans="1:5" x14ac:dyDescent="0.25">
      <c r="A485" s="49"/>
      <c r="B485" s="49"/>
      <c r="C485" s="50"/>
      <c r="D485" s="50"/>
      <c r="E485" s="50"/>
    </row>
    <row r="486" spans="1:5" x14ac:dyDescent="0.25">
      <c r="A486" s="49"/>
      <c r="B486" s="49"/>
      <c r="C486" s="50"/>
      <c r="D486" s="50"/>
      <c r="E486" s="50"/>
    </row>
    <row r="487" spans="1:5" x14ac:dyDescent="0.25">
      <c r="A487" s="49"/>
      <c r="B487" s="49"/>
      <c r="C487" s="50"/>
      <c r="D487" s="50"/>
      <c r="E487" s="50"/>
    </row>
    <row r="488" spans="1:5" x14ac:dyDescent="0.25">
      <c r="A488" s="49"/>
      <c r="B488" s="49"/>
      <c r="C488" s="50"/>
      <c r="D488" s="50"/>
      <c r="E488" s="50"/>
    </row>
    <row r="489" spans="1:5" x14ac:dyDescent="0.25">
      <c r="A489" s="49"/>
      <c r="B489" s="49"/>
      <c r="C489" s="50"/>
      <c r="D489" s="50"/>
      <c r="E489" s="50"/>
    </row>
    <row r="490" spans="1:5" x14ac:dyDescent="0.25">
      <c r="A490" s="49"/>
      <c r="B490" s="49"/>
      <c r="C490" s="50"/>
      <c r="D490" s="50"/>
      <c r="E490" s="50"/>
    </row>
    <row r="491" spans="1:5" x14ac:dyDescent="0.25">
      <c r="A491" s="49"/>
      <c r="B491" s="49"/>
      <c r="C491" s="50"/>
      <c r="D491" s="50"/>
      <c r="E491" s="50"/>
    </row>
    <row r="492" spans="1:5" x14ac:dyDescent="0.25">
      <c r="A492" s="49"/>
      <c r="B492" s="49"/>
      <c r="C492" s="50"/>
      <c r="D492" s="50"/>
      <c r="E492" s="50"/>
    </row>
    <row r="493" spans="1:5" x14ac:dyDescent="0.25">
      <c r="A493" s="49"/>
      <c r="B493" s="49"/>
      <c r="C493" s="50"/>
      <c r="D493" s="50"/>
      <c r="E493" s="50"/>
    </row>
    <row r="494" spans="1:5" x14ac:dyDescent="0.25">
      <c r="A494" s="49"/>
      <c r="B494" s="49"/>
      <c r="C494" s="50"/>
      <c r="D494" s="50"/>
      <c r="E494" s="50"/>
    </row>
    <row r="495" spans="1:5" x14ac:dyDescent="0.25">
      <c r="A495" s="49"/>
      <c r="B495" s="49"/>
      <c r="C495" s="50"/>
      <c r="D495" s="50"/>
      <c r="E495" s="50"/>
    </row>
    <row r="496" spans="1:5" x14ac:dyDescent="0.25">
      <c r="A496" s="49"/>
      <c r="B496" s="49"/>
      <c r="C496" s="50"/>
      <c r="D496" s="50"/>
      <c r="E496" s="50"/>
    </row>
    <row r="497" spans="1:5" x14ac:dyDescent="0.25">
      <c r="A497" s="49"/>
      <c r="B497" s="49"/>
      <c r="C497" s="50"/>
      <c r="D497" s="50"/>
      <c r="E497" s="50"/>
    </row>
    <row r="498" spans="1:5" x14ac:dyDescent="0.25">
      <c r="A498" s="49"/>
      <c r="B498" s="49"/>
      <c r="C498" s="50"/>
      <c r="D498" s="50"/>
      <c r="E498" s="50"/>
    </row>
    <row r="499" spans="1:5" x14ac:dyDescent="0.25">
      <c r="A499" s="49"/>
      <c r="B499" s="49"/>
      <c r="C499" s="50"/>
      <c r="D499" s="50"/>
      <c r="E499" s="50"/>
    </row>
    <row r="500" spans="1:5" x14ac:dyDescent="0.25">
      <c r="A500" s="49"/>
      <c r="B500" s="49"/>
      <c r="C500" s="50"/>
      <c r="D500" s="50"/>
      <c r="E500" s="50"/>
    </row>
    <row r="501" spans="1:5" x14ac:dyDescent="0.25">
      <c r="A501" s="49"/>
      <c r="B501" s="49"/>
      <c r="C501" s="50"/>
      <c r="D501" s="50"/>
      <c r="E501" s="50"/>
    </row>
    <row r="502" spans="1:5" x14ac:dyDescent="0.25">
      <c r="A502" s="49"/>
      <c r="B502" s="49"/>
      <c r="C502" s="50"/>
      <c r="D502" s="50"/>
      <c r="E502" s="50"/>
    </row>
    <row r="503" spans="1:5" x14ac:dyDescent="0.25">
      <c r="A503" s="49"/>
      <c r="B503" s="49"/>
      <c r="C503" s="50"/>
      <c r="D503" s="50"/>
      <c r="E503" s="50"/>
    </row>
    <row r="504" spans="1:5" x14ac:dyDescent="0.25">
      <c r="A504" s="49"/>
      <c r="B504" s="49"/>
      <c r="C504" s="50"/>
      <c r="D504" s="50"/>
      <c r="E504" s="50"/>
    </row>
    <row r="505" spans="1:5" x14ac:dyDescent="0.25">
      <c r="A505" s="49"/>
      <c r="B505" s="49"/>
      <c r="C505" s="50"/>
      <c r="D505" s="50"/>
      <c r="E505" s="50"/>
    </row>
    <row r="506" spans="1:5" x14ac:dyDescent="0.25">
      <c r="A506" s="49"/>
      <c r="B506" s="49"/>
      <c r="C506" s="50"/>
      <c r="D506" s="50"/>
      <c r="E506" s="50"/>
    </row>
    <row r="507" spans="1:5" x14ac:dyDescent="0.25">
      <c r="A507" s="49"/>
      <c r="B507" s="49"/>
      <c r="C507" s="50"/>
      <c r="D507" s="50"/>
      <c r="E507" s="50"/>
    </row>
    <row r="508" spans="1:5" x14ac:dyDescent="0.25">
      <c r="A508" s="49"/>
      <c r="B508" s="49"/>
      <c r="C508" s="50"/>
      <c r="D508" s="50"/>
      <c r="E508" s="50"/>
    </row>
    <row r="509" spans="1:5" x14ac:dyDescent="0.25">
      <c r="A509" s="49"/>
      <c r="B509" s="49"/>
      <c r="C509" s="50"/>
      <c r="D509" s="50"/>
      <c r="E509" s="50"/>
    </row>
    <row r="510" spans="1:5" x14ac:dyDescent="0.25">
      <c r="A510" s="49"/>
      <c r="B510" s="49"/>
      <c r="C510" s="50"/>
      <c r="D510" s="50"/>
      <c r="E510" s="50"/>
    </row>
    <row r="511" spans="1:5" x14ac:dyDescent="0.25">
      <c r="A511" s="49"/>
      <c r="B511" s="49"/>
      <c r="C511" s="50"/>
      <c r="D511" s="50"/>
      <c r="E511" s="50"/>
    </row>
    <row r="512" spans="1:5" x14ac:dyDescent="0.25">
      <c r="A512" s="49"/>
      <c r="B512" s="49"/>
      <c r="C512" s="50"/>
      <c r="D512" s="50"/>
      <c r="E512" s="50"/>
    </row>
    <row r="513" spans="1:5" x14ac:dyDescent="0.25">
      <c r="A513" s="49"/>
      <c r="B513" s="49"/>
      <c r="C513" s="50"/>
      <c r="D513" s="50"/>
      <c r="E513" s="50"/>
    </row>
    <row r="514" spans="1:5" x14ac:dyDescent="0.25">
      <c r="A514" s="49"/>
      <c r="B514" s="49"/>
      <c r="C514" s="50"/>
      <c r="D514" s="50"/>
      <c r="E514" s="50"/>
    </row>
    <row r="515" spans="1:5" x14ac:dyDescent="0.25">
      <c r="A515" s="49"/>
      <c r="B515" s="49"/>
      <c r="C515" s="50"/>
      <c r="D515" s="50"/>
      <c r="E515" s="50"/>
    </row>
    <row r="516" spans="1:5" x14ac:dyDescent="0.25">
      <c r="A516" s="49"/>
      <c r="B516" s="49"/>
      <c r="C516" s="50"/>
      <c r="D516" s="50"/>
      <c r="E516" s="50"/>
    </row>
    <row r="517" spans="1:5" x14ac:dyDescent="0.25">
      <c r="A517" s="49"/>
      <c r="B517" s="49"/>
      <c r="C517" s="50"/>
      <c r="D517" s="50"/>
      <c r="E517" s="50"/>
    </row>
    <row r="518" spans="1:5" x14ac:dyDescent="0.25">
      <c r="A518" s="49"/>
      <c r="B518" s="49"/>
      <c r="C518" s="50"/>
      <c r="D518" s="50"/>
      <c r="E518" s="50"/>
    </row>
    <row r="519" spans="1:5" x14ac:dyDescent="0.25">
      <c r="A519" s="49"/>
      <c r="B519" s="49"/>
      <c r="C519" s="50"/>
      <c r="D519" s="50"/>
      <c r="E519" s="50"/>
    </row>
    <row r="520" spans="1:5" x14ac:dyDescent="0.25">
      <c r="A520" s="49"/>
      <c r="B520" s="49"/>
      <c r="C520" s="50"/>
      <c r="D520" s="50"/>
      <c r="E520" s="50"/>
    </row>
    <row r="521" spans="1:5" x14ac:dyDescent="0.25">
      <c r="A521" s="49"/>
      <c r="B521" s="49"/>
      <c r="C521" s="50"/>
      <c r="D521" s="50"/>
      <c r="E521" s="50"/>
    </row>
    <row r="522" spans="1:5" x14ac:dyDescent="0.25">
      <c r="A522" s="49"/>
      <c r="B522" s="49"/>
      <c r="C522" s="50"/>
      <c r="D522" s="50"/>
      <c r="E522" s="50"/>
    </row>
    <row r="523" spans="1:5" x14ac:dyDescent="0.25">
      <c r="A523" s="49"/>
      <c r="B523" s="49"/>
      <c r="C523" s="50"/>
      <c r="D523" s="50"/>
      <c r="E523" s="50"/>
    </row>
    <row r="524" spans="1:5" x14ac:dyDescent="0.25">
      <c r="A524" s="49"/>
      <c r="B524" s="49"/>
      <c r="C524" s="50"/>
      <c r="D524" s="50"/>
      <c r="E524" s="50"/>
    </row>
    <row r="525" spans="1:5" x14ac:dyDescent="0.25">
      <c r="A525" s="49"/>
      <c r="B525" s="49"/>
      <c r="C525" s="50"/>
      <c r="D525" s="50"/>
      <c r="E525" s="50"/>
    </row>
    <row r="526" spans="1:5" x14ac:dyDescent="0.25">
      <c r="A526" s="49"/>
      <c r="B526" s="49"/>
      <c r="C526" s="50"/>
      <c r="D526" s="50"/>
      <c r="E526" s="50"/>
    </row>
    <row r="527" spans="1:5" x14ac:dyDescent="0.25">
      <c r="A527" s="49"/>
      <c r="B527" s="49"/>
      <c r="C527" s="50"/>
      <c r="D527" s="50"/>
      <c r="E527" s="50"/>
    </row>
    <row r="528" spans="1:5" x14ac:dyDescent="0.25">
      <c r="A528" s="49"/>
      <c r="B528" s="49"/>
      <c r="C528" s="50"/>
      <c r="D528" s="50"/>
      <c r="E528" s="50"/>
    </row>
    <row r="529" spans="1:5" x14ac:dyDescent="0.25">
      <c r="A529" s="49"/>
      <c r="B529" s="49"/>
      <c r="C529" s="50"/>
      <c r="D529" s="50"/>
      <c r="E529" s="50"/>
    </row>
    <row r="530" spans="1:5" x14ac:dyDescent="0.25">
      <c r="A530" s="49"/>
      <c r="B530" s="49"/>
      <c r="C530" s="50"/>
      <c r="D530" s="50"/>
      <c r="E530" s="50"/>
    </row>
    <row r="531" spans="1:5" x14ac:dyDescent="0.25">
      <c r="A531" s="49"/>
      <c r="B531" s="49"/>
      <c r="C531" s="50"/>
      <c r="D531" s="50"/>
      <c r="E531" s="50"/>
    </row>
    <row r="532" spans="1:5" x14ac:dyDescent="0.25">
      <c r="A532" s="49"/>
      <c r="B532" s="49"/>
      <c r="C532" s="50"/>
      <c r="D532" s="50"/>
      <c r="E532" s="50"/>
    </row>
    <row r="533" spans="1:5" x14ac:dyDescent="0.25">
      <c r="A533" s="49"/>
      <c r="B533" s="49"/>
      <c r="C533" s="50"/>
      <c r="D533" s="50"/>
      <c r="E533" s="50"/>
    </row>
    <row r="534" spans="1:5" x14ac:dyDescent="0.25">
      <c r="A534" s="49"/>
      <c r="B534" s="49"/>
      <c r="C534" s="50"/>
      <c r="D534" s="50"/>
      <c r="E534" s="50"/>
    </row>
    <row r="535" spans="1:5" x14ac:dyDescent="0.25">
      <c r="A535" s="49"/>
      <c r="B535" s="49"/>
      <c r="C535" s="50"/>
      <c r="D535" s="50"/>
      <c r="E535" s="50"/>
    </row>
    <row r="536" spans="1:5" x14ac:dyDescent="0.25">
      <c r="A536" s="49"/>
      <c r="B536" s="49"/>
      <c r="C536" s="50"/>
      <c r="D536" s="50"/>
      <c r="E536" s="50"/>
    </row>
    <row r="537" spans="1:5" x14ac:dyDescent="0.25">
      <c r="A537" s="49"/>
      <c r="B537" s="49"/>
      <c r="C537" s="50"/>
      <c r="D537" s="50"/>
      <c r="E537" s="50"/>
    </row>
    <row r="538" spans="1:5" x14ac:dyDescent="0.25">
      <c r="A538" s="49"/>
      <c r="B538" s="49"/>
      <c r="C538" s="50"/>
      <c r="D538" s="50"/>
      <c r="E538" s="50"/>
    </row>
    <row r="539" spans="1:5" x14ac:dyDescent="0.25">
      <c r="A539" s="49"/>
      <c r="B539" s="49"/>
      <c r="C539" s="50"/>
      <c r="D539" s="50"/>
      <c r="E539" s="50"/>
    </row>
    <row r="540" spans="1:5" x14ac:dyDescent="0.25">
      <c r="A540" s="49"/>
      <c r="B540" s="49"/>
      <c r="C540" s="50"/>
      <c r="D540" s="50"/>
      <c r="E540" s="50"/>
    </row>
    <row r="541" spans="1:5" x14ac:dyDescent="0.25">
      <c r="A541" s="49"/>
      <c r="B541" s="49"/>
      <c r="C541" s="50"/>
      <c r="D541" s="50"/>
      <c r="E541" s="50"/>
    </row>
    <row r="542" spans="1:5" x14ac:dyDescent="0.25">
      <c r="A542" s="49"/>
      <c r="B542" s="49"/>
      <c r="C542" s="50"/>
      <c r="D542" s="50"/>
      <c r="E542" s="50"/>
    </row>
    <row r="543" spans="1:5" x14ac:dyDescent="0.25">
      <c r="A543" s="49"/>
      <c r="B543" s="49"/>
      <c r="C543" s="50"/>
      <c r="D543" s="50"/>
      <c r="E543" s="50"/>
    </row>
    <row r="544" spans="1:5" x14ac:dyDescent="0.25">
      <c r="A544" s="49"/>
      <c r="B544" s="49"/>
      <c r="C544" s="50"/>
      <c r="D544" s="50"/>
      <c r="E544" s="50"/>
    </row>
    <row r="545" spans="1:5" x14ac:dyDescent="0.25">
      <c r="A545" s="49"/>
      <c r="B545" s="49"/>
      <c r="C545" s="50"/>
      <c r="D545" s="50"/>
      <c r="E545" s="50"/>
    </row>
    <row r="546" spans="1:5" x14ac:dyDescent="0.25">
      <c r="A546" s="49"/>
      <c r="B546" s="49"/>
      <c r="C546" s="50"/>
      <c r="D546" s="50"/>
      <c r="E546" s="50"/>
    </row>
    <row r="547" spans="1:5" x14ac:dyDescent="0.25">
      <c r="A547" s="49"/>
      <c r="B547" s="49"/>
      <c r="C547" s="50"/>
      <c r="D547" s="50"/>
      <c r="E547" s="50"/>
    </row>
    <row r="548" spans="1:5" x14ac:dyDescent="0.25">
      <c r="A548" s="49"/>
      <c r="B548" s="49"/>
      <c r="C548" s="50"/>
      <c r="D548" s="50"/>
      <c r="E548" s="50"/>
    </row>
    <row r="549" spans="1:5" x14ac:dyDescent="0.25">
      <c r="A549" s="49"/>
      <c r="B549" s="49"/>
      <c r="C549" s="50"/>
      <c r="D549" s="50"/>
      <c r="E549" s="50"/>
    </row>
    <row r="550" spans="1:5" x14ac:dyDescent="0.25">
      <c r="A550" s="49"/>
      <c r="B550" s="49"/>
      <c r="C550" s="50"/>
      <c r="D550" s="50"/>
      <c r="E550" s="50"/>
    </row>
    <row r="551" spans="1:5" x14ac:dyDescent="0.25">
      <c r="A551" s="49"/>
      <c r="B551" s="49"/>
      <c r="C551" s="50"/>
      <c r="D551" s="50"/>
      <c r="E551" s="50"/>
    </row>
    <row r="552" spans="1:5" x14ac:dyDescent="0.25">
      <c r="A552" s="49"/>
      <c r="B552" s="49"/>
      <c r="C552" s="50"/>
      <c r="D552" s="50"/>
      <c r="E552" s="50"/>
    </row>
    <row r="553" spans="1:5" x14ac:dyDescent="0.25">
      <c r="A553" s="49"/>
      <c r="B553" s="49"/>
      <c r="C553" s="50"/>
      <c r="D553" s="50"/>
      <c r="E553" s="50"/>
    </row>
    <row r="554" spans="1:5" x14ac:dyDescent="0.25">
      <c r="A554" s="49"/>
      <c r="B554" s="49"/>
      <c r="C554" s="50"/>
      <c r="D554" s="50"/>
      <c r="E554" s="50"/>
    </row>
    <row r="555" spans="1:5" x14ac:dyDescent="0.25">
      <c r="A555" s="49"/>
      <c r="B555" s="49"/>
      <c r="C555" s="50"/>
      <c r="D555" s="50"/>
      <c r="E555" s="50"/>
    </row>
    <row r="556" spans="1:5" x14ac:dyDescent="0.25">
      <c r="A556" s="49"/>
      <c r="B556" s="49"/>
      <c r="C556" s="50"/>
      <c r="D556" s="50"/>
      <c r="E556" s="50"/>
    </row>
    <row r="557" spans="1:5" x14ac:dyDescent="0.25">
      <c r="A557" s="49"/>
      <c r="B557" s="49"/>
      <c r="C557" s="50"/>
      <c r="D557" s="50"/>
      <c r="E557" s="50"/>
    </row>
    <row r="558" spans="1:5" x14ac:dyDescent="0.25">
      <c r="A558" s="49"/>
      <c r="B558" s="49"/>
      <c r="C558" s="50"/>
      <c r="D558" s="50"/>
      <c r="E558" s="50"/>
    </row>
    <row r="559" spans="1:5" x14ac:dyDescent="0.25">
      <c r="A559" s="49"/>
      <c r="B559" s="49"/>
      <c r="C559" s="50"/>
      <c r="D559" s="50"/>
      <c r="E559" s="50"/>
    </row>
    <row r="560" spans="1:5" x14ac:dyDescent="0.25">
      <c r="A560" s="49"/>
      <c r="B560" s="49"/>
      <c r="C560" s="50"/>
      <c r="D560" s="50"/>
      <c r="E560" s="50"/>
    </row>
    <row r="561" spans="1:5" x14ac:dyDescent="0.25">
      <c r="A561" s="49"/>
      <c r="B561" s="49"/>
      <c r="C561" s="50"/>
      <c r="D561" s="50"/>
      <c r="E561" s="50"/>
    </row>
    <row r="562" spans="1:5" x14ac:dyDescent="0.25">
      <c r="A562" s="49"/>
      <c r="B562" s="49"/>
      <c r="C562" s="50"/>
      <c r="D562" s="50"/>
      <c r="E562" s="50"/>
    </row>
    <row r="563" spans="1:5" x14ac:dyDescent="0.25">
      <c r="A563" s="49"/>
      <c r="B563" s="49"/>
      <c r="C563" s="50"/>
      <c r="D563" s="50"/>
      <c r="E563" s="50"/>
    </row>
    <row r="564" spans="1:5" x14ac:dyDescent="0.25">
      <c r="A564" s="49"/>
      <c r="B564" s="49"/>
      <c r="C564" s="50"/>
      <c r="D564" s="50"/>
      <c r="E564" s="50"/>
    </row>
    <row r="565" spans="1:5" x14ac:dyDescent="0.25">
      <c r="A565" s="49"/>
      <c r="B565" s="49"/>
      <c r="C565" s="50"/>
      <c r="D565" s="50"/>
      <c r="E565" s="50"/>
    </row>
    <row r="566" spans="1:5" x14ac:dyDescent="0.25">
      <c r="A566" s="49"/>
      <c r="B566" s="49"/>
      <c r="C566" s="50"/>
      <c r="D566" s="50"/>
      <c r="E566" s="50"/>
    </row>
    <row r="567" spans="1:5" x14ac:dyDescent="0.25">
      <c r="A567" s="49"/>
      <c r="B567" s="49"/>
      <c r="C567" s="50"/>
      <c r="D567" s="50"/>
      <c r="E567" s="50"/>
    </row>
    <row r="568" spans="1:5" x14ac:dyDescent="0.25">
      <c r="A568" s="49"/>
      <c r="B568" s="49"/>
      <c r="C568" s="50"/>
      <c r="D568" s="50"/>
      <c r="E568" s="50"/>
    </row>
    <row r="569" spans="1:5" x14ac:dyDescent="0.25">
      <c r="A569" s="49"/>
      <c r="B569" s="49"/>
      <c r="C569" s="50"/>
      <c r="D569" s="50"/>
      <c r="E569" s="50"/>
    </row>
    <row r="570" spans="1:5" x14ac:dyDescent="0.25">
      <c r="A570" s="49"/>
      <c r="B570" s="49"/>
      <c r="C570" s="50"/>
      <c r="D570" s="50"/>
      <c r="E570" s="50"/>
    </row>
    <row r="571" spans="1:5" x14ac:dyDescent="0.25">
      <c r="A571" s="49"/>
      <c r="B571" s="49"/>
      <c r="C571" s="50"/>
      <c r="D571" s="50"/>
      <c r="E571" s="50"/>
    </row>
    <row r="572" spans="1:5" x14ac:dyDescent="0.25">
      <c r="A572" s="49"/>
      <c r="B572" s="49"/>
      <c r="C572" s="50"/>
      <c r="D572" s="50"/>
      <c r="E572" s="50"/>
    </row>
    <row r="573" spans="1:5" x14ac:dyDescent="0.25">
      <c r="A573" s="49"/>
      <c r="B573" s="49"/>
      <c r="C573" s="50"/>
      <c r="D573" s="50"/>
      <c r="E573" s="50"/>
    </row>
    <row r="574" spans="1:5" x14ac:dyDescent="0.25">
      <c r="A574" s="49"/>
      <c r="B574" s="49"/>
      <c r="C574" s="50"/>
      <c r="D574" s="50"/>
      <c r="E574" s="50"/>
    </row>
    <row r="575" spans="1:5" x14ac:dyDescent="0.25">
      <c r="A575" s="49"/>
      <c r="B575" s="49"/>
      <c r="C575" s="50"/>
      <c r="D575" s="50"/>
      <c r="E575" s="50"/>
    </row>
    <row r="576" spans="1:5" x14ac:dyDescent="0.25">
      <c r="A576" s="49"/>
      <c r="B576" s="49"/>
      <c r="C576" s="50"/>
      <c r="D576" s="50"/>
      <c r="E576" s="50"/>
    </row>
    <row r="577" spans="1:5" x14ac:dyDescent="0.25">
      <c r="A577" s="49"/>
      <c r="B577" s="49"/>
      <c r="C577" s="50"/>
      <c r="D577" s="50"/>
      <c r="E577" s="50"/>
    </row>
    <row r="578" spans="1:5" x14ac:dyDescent="0.25">
      <c r="A578" s="49"/>
      <c r="B578" s="49"/>
      <c r="C578" s="50"/>
      <c r="D578" s="50"/>
      <c r="E578" s="50"/>
    </row>
    <row r="579" spans="1:5" x14ac:dyDescent="0.25">
      <c r="A579" s="49"/>
      <c r="B579" s="49"/>
      <c r="C579" s="50"/>
      <c r="D579" s="50"/>
      <c r="E579" s="50"/>
    </row>
    <row r="580" spans="1:5" x14ac:dyDescent="0.25">
      <c r="A580" s="49"/>
      <c r="B580" s="49"/>
      <c r="C580" s="50"/>
      <c r="D580" s="50"/>
      <c r="E580" s="50"/>
    </row>
    <row r="581" spans="1:5" x14ac:dyDescent="0.25">
      <c r="A581" s="49"/>
      <c r="B581" s="49"/>
      <c r="C581" s="50"/>
      <c r="D581" s="50"/>
      <c r="E581" s="50"/>
    </row>
    <row r="582" spans="1:5" x14ac:dyDescent="0.25">
      <c r="A582" s="49"/>
      <c r="B582" s="49"/>
      <c r="C582" s="50"/>
      <c r="D582" s="50"/>
      <c r="E582" s="50"/>
    </row>
    <row r="583" spans="1:5" x14ac:dyDescent="0.25">
      <c r="A583" s="49"/>
      <c r="B583" s="49"/>
      <c r="C583" s="50"/>
      <c r="D583" s="50"/>
      <c r="E583" s="50"/>
    </row>
    <row r="584" spans="1:5" x14ac:dyDescent="0.25">
      <c r="A584" s="49"/>
      <c r="B584" s="49"/>
      <c r="C584" s="50"/>
      <c r="D584" s="50"/>
      <c r="E584" s="50"/>
    </row>
    <row r="585" spans="1:5" x14ac:dyDescent="0.25">
      <c r="A585" s="49"/>
      <c r="B585" s="49"/>
      <c r="C585" s="50"/>
      <c r="D585" s="50"/>
      <c r="E585" s="50"/>
    </row>
    <row r="586" spans="1:5" x14ac:dyDescent="0.25">
      <c r="A586" s="49"/>
      <c r="B586" s="49"/>
      <c r="C586" s="50"/>
      <c r="D586" s="50"/>
      <c r="E586" s="50"/>
    </row>
    <row r="587" spans="1:5" x14ac:dyDescent="0.25">
      <c r="A587" s="49"/>
      <c r="B587" s="49"/>
      <c r="C587" s="50"/>
      <c r="D587" s="50"/>
      <c r="E587" s="50"/>
    </row>
    <row r="588" spans="1:5" x14ac:dyDescent="0.25">
      <c r="A588" s="49"/>
      <c r="B588" s="49"/>
      <c r="C588" s="50"/>
      <c r="D588" s="50"/>
      <c r="E588" s="50"/>
    </row>
    <row r="589" spans="1:5" x14ac:dyDescent="0.25">
      <c r="A589" s="49"/>
      <c r="B589" s="49"/>
      <c r="C589" s="50"/>
      <c r="D589" s="50"/>
      <c r="E589" s="50"/>
    </row>
    <row r="590" spans="1:5" x14ac:dyDescent="0.25">
      <c r="A590" s="49"/>
      <c r="B590" s="49"/>
      <c r="C590" s="50"/>
      <c r="D590" s="50"/>
      <c r="E590" s="50"/>
    </row>
    <row r="591" spans="1:5" x14ac:dyDescent="0.25">
      <c r="A591" s="49"/>
      <c r="B591" s="49"/>
      <c r="C591" s="50"/>
      <c r="D591" s="50"/>
      <c r="E591" s="50"/>
    </row>
    <row r="592" spans="1:5" x14ac:dyDescent="0.25">
      <c r="A592" s="49"/>
      <c r="B592" s="49"/>
      <c r="C592" s="50"/>
      <c r="D592" s="50"/>
      <c r="E592" s="50"/>
    </row>
    <row r="593" spans="1:5" x14ac:dyDescent="0.25">
      <c r="A593" s="49"/>
      <c r="B593" s="49"/>
      <c r="C593" s="50"/>
      <c r="D593" s="50"/>
      <c r="E593" s="50"/>
    </row>
    <row r="594" spans="1:5" x14ac:dyDescent="0.25">
      <c r="A594" s="49"/>
      <c r="B594" s="49"/>
      <c r="C594" s="50"/>
      <c r="D594" s="50"/>
      <c r="E594" s="50"/>
    </row>
    <row r="595" spans="1:5" x14ac:dyDescent="0.25">
      <c r="A595" s="49"/>
      <c r="B595" s="49"/>
      <c r="C595" s="50"/>
      <c r="D595" s="50"/>
      <c r="E595" s="50"/>
    </row>
    <row r="596" spans="1:5" x14ac:dyDescent="0.25">
      <c r="A596" s="49"/>
      <c r="B596" s="49"/>
      <c r="C596" s="50"/>
      <c r="D596" s="50"/>
      <c r="E596" s="50"/>
    </row>
    <row r="597" spans="1:5" x14ac:dyDescent="0.25">
      <c r="A597" s="49"/>
      <c r="B597" s="49"/>
      <c r="C597" s="50"/>
      <c r="D597" s="50"/>
      <c r="E597" s="50"/>
    </row>
    <row r="598" spans="1:5" x14ac:dyDescent="0.25">
      <c r="A598" s="49"/>
      <c r="B598" s="49"/>
      <c r="C598" s="50"/>
      <c r="D598" s="50"/>
      <c r="E598" s="50"/>
    </row>
    <row r="599" spans="1:5" x14ac:dyDescent="0.25">
      <c r="A599" s="49"/>
      <c r="B599" s="49"/>
      <c r="C599" s="50"/>
      <c r="D599" s="50"/>
      <c r="E599" s="50"/>
    </row>
    <row r="600" spans="1:5" x14ac:dyDescent="0.25">
      <c r="A600" s="49"/>
      <c r="B600" s="49"/>
      <c r="C600" s="50"/>
      <c r="D600" s="50"/>
      <c r="E600" s="50"/>
    </row>
    <row r="601" spans="1:5" x14ac:dyDescent="0.25">
      <c r="A601" s="49"/>
      <c r="B601" s="49"/>
      <c r="C601" s="50"/>
      <c r="D601" s="50"/>
      <c r="E601" s="50"/>
    </row>
    <row r="602" spans="1:5" x14ac:dyDescent="0.25">
      <c r="A602" s="49"/>
      <c r="B602" s="49"/>
      <c r="C602" s="50"/>
      <c r="D602" s="50"/>
      <c r="E602" s="50"/>
    </row>
    <row r="603" spans="1:5" x14ac:dyDescent="0.25">
      <c r="A603" s="49"/>
      <c r="B603" s="49"/>
      <c r="C603" s="50"/>
      <c r="D603" s="50"/>
      <c r="E603" s="50"/>
    </row>
    <row r="604" spans="1:5" x14ac:dyDescent="0.25">
      <c r="A604" s="49"/>
      <c r="B604" s="49"/>
      <c r="C604" s="50"/>
      <c r="D604" s="50"/>
      <c r="E604" s="50"/>
    </row>
    <row r="605" spans="1:5" x14ac:dyDescent="0.25">
      <c r="A605" s="49"/>
      <c r="B605" s="49"/>
      <c r="C605" s="50"/>
      <c r="D605" s="50"/>
      <c r="E605" s="50"/>
    </row>
    <row r="606" spans="1:5" x14ac:dyDescent="0.25">
      <c r="A606" s="49"/>
      <c r="B606" s="49"/>
      <c r="C606" s="50"/>
      <c r="D606" s="50"/>
      <c r="E606" s="50"/>
    </row>
    <row r="607" spans="1:5" x14ac:dyDescent="0.25">
      <c r="A607" s="49"/>
      <c r="B607" s="49"/>
      <c r="C607" s="50"/>
      <c r="D607" s="50"/>
      <c r="E607" s="50"/>
    </row>
    <row r="608" spans="1:5" x14ac:dyDescent="0.25">
      <c r="A608" s="49"/>
      <c r="B608" s="49"/>
      <c r="C608" s="50"/>
      <c r="D608" s="50"/>
      <c r="E608" s="50"/>
    </row>
    <row r="609" spans="1:5" x14ac:dyDescent="0.25">
      <c r="A609" s="49"/>
      <c r="B609" s="49"/>
      <c r="C609" s="50"/>
      <c r="D609" s="50"/>
      <c r="E609" s="50"/>
    </row>
    <row r="610" spans="1:5" x14ac:dyDescent="0.25">
      <c r="A610" s="49"/>
      <c r="B610" s="49"/>
      <c r="C610" s="50"/>
      <c r="D610" s="50"/>
      <c r="E610" s="50"/>
    </row>
    <row r="611" spans="1:5" x14ac:dyDescent="0.25">
      <c r="A611" s="49"/>
      <c r="B611" s="49"/>
      <c r="C611" s="50"/>
      <c r="D611" s="50"/>
      <c r="E611" s="50"/>
    </row>
    <row r="612" spans="1:5" x14ac:dyDescent="0.25">
      <c r="A612" s="49"/>
      <c r="B612" s="49"/>
      <c r="C612" s="50"/>
      <c r="D612" s="50"/>
      <c r="E612" s="50"/>
    </row>
    <row r="613" spans="1:5" x14ac:dyDescent="0.25">
      <c r="A613" s="49"/>
      <c r="B613" s="49"/>
      <c r="C613" s="50"/>
      <c r="D613" s="50"/>
      <c r="E613" s="50"/>
    </row>
    <row r="614" spans="1:5" x14ac:dyDescent="0.25">
      <c r="A614" s="49"/>
      <c r="B614" s="49"/>
      <c r="C614" s="50"/>
      <c r="D614" s="50"/>
      <c r="E614" s="50"/>
    </row>
    <row r="615" spans="1:5" x14ac:dyDescent="0.25">
      <c r="A615" s="49"/>
      <c r="B615" s="49"/>
      <c r="C615" s="50"/>
      <c r="D615" s="50"/>
      <c r="E615" s="50"/>
    </row>
    <row r="616" spans="1:5" x14ac:dyDescent="0.25">
      <c r="A616" s="49"/>
      <c r="B616" s="49"/>
      <c r="C616" s="50"/>
      <c r="D616" s="50"/>
      <c r="E616" s="50"/>
    </row>
    <row r="617" spans="1:5" x14ac:dyDescent="0.25">
      <c r="A617" s="49"/>
      <c r="B617" s="49"/>
      <c r="C617" s="50"/>
      <c r="D617" s="50"/>
      <c r="E617" s="50"/>
    </row>
    <row r="618" spans="1:5" x14ac:dyDescent="0.25">
      <c r="A618" s="49"/>
      <c r="B618" s="49"/>
      <c r="C618" s="50"/>
      <c r="D618" s="50"/>
      <c r="E618" s="50"/>
    </row>
    <row r="619" spans="1:5" x14ac:dyDescent="0.25">
      <c r="A619" s="49"/>
      <c r="B619" s="49"/>
      <c r="C619" s="50"/>
      <c r="D619" s="50"/>
      <c r="E619" s="50"/>
    </row>
    <row r="620" spans="1:5" x14ac:dyDescent="0.25">
      <c r="A620" s="49"/>
      <c r="B620" s="49"/>
      <c r="C620" s="50"/>
      <c r="D620" s="50"/>
      <c r="E620" s="50"/>
    </row>
    <row r="621" spans="1:5" x14ac:dyDescent="0.25">
      <c r="A621" s="49"/>
      <c r="B621" s="49"/>
      <c r="C621" s="50"/>
      <c r="D621" s="50"/>
      <c r="E621" s="50"/>
    </row>
    <row r="622" spans="1:5" x14ac:dyDescent="0.25">
      <c r="A622" s="49"/>
      <c r="B622" s="49"/>
      <c r="C622" s="50"/>
      <c r="D622" s="50"/>
      <c r="E622" s="50"/>
    </row>
    <row r="623" spans="1:5" x14ac:dyDescent="0.25">
      <c r="A623" s="49"/>
      <c r="B623" s="49"/>
      <c r="C623" s="50"/>
      <c r="D623" s="50"/>
      <c r="E623" s="50"/>
    </row>
    <row r="624" spans="1:5" x14ac:dyDescent="0.25">
      <c r="A624" s="49"/>
      <c r="B624" s="49"/>
      <c r="C624" s="50"/>
      <c r="D624" s="50"/>
      <c r="E624" s="50"/>
    </row>
    <row r="625" spans="1:5" x14ac:dyDescent="0.25">
      <c r="A625" s="49"/>
      <c r="B625" s="49"/>
      <c r="C625" s="50"/>
      <c r="D625" s="50"/>
      <c r="E625" s="50"/>
    </row>
    <row r="626" spans="1:5" x14ac:dyDescent="0.25">
      <c r="A626" s="49"/>
      <c r="B626" s="49"/>
      <c r="C626" s="50"/>
      <c r="D626" s="50"/>
      <c r="E626" s="50"/>
    </row>
    <row r="627" spans="1:5" x14ac:dyDescent="0.25">
      <c r="A627" s="49"/>
      <c r="B627" s="49"/>
      <c r="C627" s="50"/>
      <c r="D627" s="50"/>
      <c r="E627" s="50"/>
    </row>
    <row r="628" spans="1:5" x14ac:dyDescent="0.25">
      <c r="A628" s="49"/>
      <c r="B628" s="49"/>
      <c r="C628" s="50"/>
      <c r="D628" s="50"/>
      <c r="E628" s="50"/>
    </row>
    <row r="629" spans="1:5" x14ac:dyDescent="0.25">
      <c r="A629" s="49"/>
      <c r="B629" s="49"/>
      <c r="C629" s="50"/>
      <c r="D629" s="50"/>
      <c r="E629" s="50"/>
    </row>
    <row r="630" spans="1:5" x14ac:dyDescent="0.25">
      <c r="A630" s="49"/>
      <c r="B630" s="49"/>
      <c r="C630" s="50"/>
      <c r="D630" s="50"/>
      <c r="E630" s="50"/>
    </row>
    <row r="631" spans="1:5" x14ac:dyDescent="0.25">
      <c r="A631" s="49"/>
      <c r="B631" s="49"/>
      <c r="C631" s="50"/>
      <c r="D631" s="50"/>
      <c r="E631" s="50"/>
    </row>
    <row r="632" spans="1:5" x14ac:dyDescent="0.25">
      <c r="A632" s="49"/>
      <c r="B632" s="49"/>
      <c r="C632" s="50"/>
      <c r="D632" s="50"/>
      <c r="E632" s="50"/>
    </row>
    <row r="633" spans="1:5" x14ac:dyDescent="0.25">
      <c r="A633" s="49"/>
      <c r="B633" s="49"/>
      <c r="C633" s="50"/>
      <c r="D633" s="50"/>
      <c r="E633" s="50"/>
    </row>
    <row r="634" spans="1:5" x14ac:dyDescent="0.25">
      <c r="A634" s="49"/>
      <c r="B634" s="49"/>
      <c r="C634" s="50"/>
      <c r="D634" s="50"/>
      <c r="E634" s="50"/>
    </row>
    <row r="635" spans="1:5" x14ac:dyDescent="0.25">
      <c r="A635" s="49"/>
      <c r="B635" s="49"/>
      <c r="C635" s="50"/>
      <c r="D635" s="50"/>
      <c r="E635" s="50"/>
    </row>
    <row r="636" spans="1:5" x14ac:dyDescent="0.25">
      <c r="A636" s="49"/>
      <c r="B636" s="49"/>
      <c r="C636" s="50"/>
      <c r="D636" s="50"/>
      <c r="E636" s="50"/>
    </row>
    <row r="637" spans="1:5" x14ac:dyDescent="0.25">
      <c r="A637" s="49"/>
      <c r="B637" s="49"/>
      <c r="C637" s="50"/>
      <c r="D637" s="50"/>
      <c r="E637" s="50"/>
    </row>
    <row r="638" spans="1:5" x14ac:dyDescent="0.25">
      <c r="A638" s="49"/>
      <c r="B638" s="49"/>
      <c r="C638" s="50"/>
      <c r="D638" s="50"/>
      <c r="E638" s="50"/>
    </row>
    <row r="639" spans="1:5" x14ac:dyDescent="0.25">
      <c r="A639" s="49"/>
      <c r="B639" s="49"/>
      <c r="C639" s="50"/>
      <c r="D639" s="50"/>
      <c r="E639" s="50"/>
    </row>
    <row r="640" spans="1:5" x14ac:dyDescent="0.25">
      <c r="A640" s="49"/>
      <c r="B640" s="49"/>
      <c r="C640" s="50"/>
      <c r="D640" s="50"/>
      <c r="E640" s="50"/>
    </row>
    <row r="641" spans="1:5" x14ac:dyDescent="0.25">
      <c r="A641" s="49"/>
      <c r="B641" s="49"/>
      <c r="C641" s="50"/>
      <c r="D641" s="50"/>
      <c r="E641" s="50"/>
    </row>
    <row r="642" spans="1:5" x14ac:dyDescent="0.25">
      <c r="A642" s="49"/>
      <c r="B642" s="49"/>
      <c r="C642" s="50"/>
      <c r="D642" s="50"/>
      <c r="E642" s="50"/>
    </row>
    <row r="643" spans="1:5" x14ac:dyDescent="0.25">
      <c r="A643" s="49"/>
      <c r="B643" s="49"/>
      <c r="C643" s="50"/>
      <c r="D643" s="50"/>
      <c r="E643" s="50"/>
    </row>
    <row r="644" spans="1:5" x14ac:dyDescent="0.25">
      <c r="A644" s="49"/>
      <c r="B644" s="49"/>
      <c r="C644" s="50"/>
      <c r="D644" s="50"/>
      <c r="E644" s="50"/>
    </row>
    <row r="645" spans="1:5" x14ac:dyDescent="0.25">
      <c r="A645" s="49"/>
      <c r="B645" s="49"/>
      <c r="C645" s="50"/>
      <c r="D645" s="50"/>
      <c r="E645" s="50"/>
    </row>
    <row r="646" spans="1:5" x14ac:dyDescent="0.25">
      <c r="A646" s="49"/>
      <c r="B646" s="49"/>
      <c r="C646" s="50"/>
      <c r="D646" s="50"/>
      <c r="E646" s="50"/>
    </row>
    <row r="647" spans="1:5" x14ac:dyDescent="0.25">
      <c r="A647" s="49"/>
      <c r="B647" s="49"/>
      <c r="C647" s="50"/>
      <c r="D647" s="50"/>
      <c r="E647" s="50"/>
    </row>
    <row r="648" spans="1:5" x14ac:dyDescent="0.25">
      <c r="A648" s="49"/>
      <c r="B648" s="49"/>
      <c r="C648" s="50"/>
      <c r="D648" s="50"/>
      <c r="E648" s="50"/>
    </row>
    <row r="649" spans="1:5" x14ac:dyDescent="0.25">
      <c r="A649" s="49"/>
      <c r="B649" s="49"/>
      <c r="C649" s="50"/>
      <c r="D649" s="50"/>
      <c r="E649" s="50"/>
    </row>
    <row r="650" spans="1:5" x14ac:dyDescent="0.25">
      <c r="A650" s="49"/>
      <c r="B650" s="49"/>
      <c r="C650" s="50"/>
      <c r="D650" s="50"/>
      <c r="E650" s="50"/>
    </row>
    <row r="651" spans="1:5" x14ac:dyDescent="0.25">
      <c r="A651" s="49"/>
      <c r="B651" s="49"/>
      <c r="C651" s="50"/>
      <c r="D651" s="50"/>
      <c r="E651" s="50"/>
    </row>
    <row r="652" spans="1:5" x14ac:dyDescent="0.25">
      <c r="A652" s="49"/>
      <c r="B652" s="49"/>
      <c r="C652" s="50"/>
      <c r="D652" s="50"/>
      <c r="E652" s="50"/>
    </row>
    <row r="653" spans="1:5" x14ac:dyDescent="0.25">
      <c r="A653" s="49"/>
      <c r="B653" s="49"/>
      <c r="C653" s="50"/>
      <c r="D653" s="50"/>
      <c r="E653" s="50"/>
    </row>
    <row r="654" spans="1:5" x14ac:dyDescent="0.25">
      <c r="A654" s="49"/>
      <c r="B654" s="49"/>
      <c r="C654" s="50"/>
      <c r="D654" s="50"/>
      <c r="E654" s="50"/>
    </row>
    <row r="655" spans="1:5" x14ac:dyDescent="0.25">
      <c r="A655" s="49"/>
      <c r="B655" s="49"/>
      <c r="C655" s="50"/>
      <c r="D655" s="50"/>
      <c r="E655" s="50"/>
    </row>
    <row r="656" spans="1:5" x14ac:dyDescent="0.25">
      <c r="A656" s="49"/>
      <c r="B656" s="49"/>
      <c r="C656" s="50"/>
      <c r="D656" s="50"/>
      <c r="E656" s="50"/>
    </row>
    <row r="657" spans="1:5" x14ac:dyDescent="0.25">
      <c r="A657" s="49"/>
      <c r="B657" s="49"/>
      <c r="C657" s="50"/>
      <c r="D657" s="50"/>
      <c r="E657" s="50"/>
    </row>
    <row r="658" spans="1:5" x14ac:dyDescent="0.25">
      <c r="A658" s="49"/>
      <c r="B658" s="49"/>
      <c r="C658" s="50"/>
      <c r="D658" s="50"/>
      <c r="E658" s="50"/>
    </row>
    <row r="659" spans="1:5" x14ac:dyDescent="0.25">
      <c r="A659" s="49"/>
      <c r="B659" s="49"/>
      <c r="C659" s="50"/>
      <c r="D659" s="50"/>
      <c r="E659" s="50"/>
    </row>
    <row r="660" spans="1:5" x14ac:dyDescent="0.25">
      <c r="A660" s="49"/>
      <c r="B660" s="49"/>
      <c r="C660" s="50"/>
      <c r="D660" s="50"/>
      <c r="E660" s="50"/>
    </row>
    <row r="661" spans="1:5" x14ac:dyDescent="0.25">
      <c r="A661" s="49"/>
      <c r="B661" s="49"/>
      <c r="C661" s="50"/>
      <c r="D661" s="50"/>
      <c r="E661" s="50"/>
    </row>
    <row r="662" spans="1:5" x14ac:dyDescent="0.25">
      <c r="A662" s="49"/>
      <c r="B662" s="49"/>
      <c r="C662" s="50"/>
      <c r="D662" s="50"/>
      <c r="E662" s="50"/>
    </row>
    <row r="663" spans="1:5" x14ac:dyDescent="0.25">
      <c r="A663" s="49"/>
      <c r="B663" s="49"/>
      <c r="C663" s="50"/>
      <c r="D663" s="50"/>
      <c r="E663" s="50"/>
    </row>
    <row r="664" spans="1:5" x14ac:dyDescent="0.25">
      <c r="A664" s="49"/>
      <c r="B664" s="49"/>
      <c r="C664" s="50"/>
      <c r="D664" s="50"/>
      <c r="E664" s="50"/>
    </row>
    <row r="665" spans="1:5" x14ac:dyDescent="0.25">
      <c r="A665" s="49"/>
      <c r="B665" s="49"/>
      <c r="C665" s="50"/>
      <c r="D665" s="50"/>
      <c r="E665" s="50"/>
    </row>
    <row r="666" spans="1:5" x14ac:dyDescent="0.25">
      <c r="A666" s="49"/>
      <c r="B666" s="49"/>
      <c r="C666" s="50"/>
      <c r="D666" s="50"/>
      <c r="E666" s="50"/>
    </row>
    <row r="667" spans="1:5" x14ac:dyDescent="0.25">
      <c r="A667" s="49"/>
      <c r="B667" s="49"/>
      <c r="C667" s="50"/>
      <c r="D667" s="50"/>
      <c r="E667" s="50"/>
    </row>
    <row r="668" spans="1:5" x14ac:dyDescent="0.25">
      <c r="A668" s="49"/>
      <c r="B668" s="49"/>
      <c r="C668" s="50"/>
      <c r="D668" s="50"/>
      <c r="E668" s="50"/>
    </row>
    <row r="669" spans="1:5" x14ac:dyDescent="0.25">
      <c r="A669" s="49"/>
      <c r="B669" s="49"/>
      <c r="C669" s="50"/>
      <c r="D669" s="50"/>
      <c r="E669" s="50"/>
    </row>
    <row r="670" spans="1:5" x14ac:dyDescent="0.25">
      <c r="A670" s="49"/>
      <c r="B670" s="49"/>
      <c r="C670" s="50"/>
      <c r="D670" s="50"/>
      <c r="E670" s="50"/>
    </row>
    <row r="671" spans="1:5" x14ac:dyDescent="0.25">
      <c r="A671" s="49"/>
      <c r="B671" s="49"/>
      <c r="C671" s="50"/>
      <c r="D671" s="50"/>
      <c r="E671" s="50"/>
    </row>
    <row r="672" spans="1:5" x14ac:dyDescent="0.25">
      <c r="A672" s="49"/>
      <c r="B672" s="49"/>
      <c r="C672" s="50"/>
      <c r="D672" s="50"/>
      <c r="E672" s="50"/>
    </row>
    <row r="673" spans="1:5" x14ac:dyDescent="0.25">
      <c r="A673" s="49"/>
      <c r="B673" s="49"/>
      <c r="C673" s="50"/>
      <c r="D673" s="50"/>
      <c r="E673" s="50"/>
    </row>
    <row r="674" spans="1:5" x14ac:dyDescent="0.25">
      <c r="A674" s="49"/>
      <c r="B674" s="49"/>
      <c r="C674" s="50"/>
      <c r="D674" s="50"/>
      <c r="E674" s="50"/>
    </row>
    <row r="675" spans="1:5" x14ac:dyDescent="0.25">
      <c r="A675" s="49"/>
      <c r="B675" s="49"/>
      <c r="C675" s="50"/>
      <c r="D675" s="50"/>
      <c r="E675" s="50"/>
    </row>
    <row r="676" spans="1:5" x14ac:dyDescent="0.25">
      <c r="A676" s="49"/>
      <c r="B676" s="49"/>
      <c r="C676" s="50"/>
      <c r="D676" s="50"/>
      <c r="E676" s="50"/>
    </row>
    <row r="677" spans="1:5" x14ac:dyDescent="0.25">
      <c r="A677" s="49"/>
      <c r="B677" s="49"/>
      <c r="C677" s="50"/>
      <c r="D677" s="50"/>
      <c r="E677" s="50"/>
    </row>
    <row r="678" spans="1:5" x14ac:dyDescent="0.25">
      <c r="A678" s="49"/>
      <c r="B678" s="49"/>
      <c r="C678" s="50"/>
      <c r="D678" s="50"/>
      <c r="E678" s="50"/>
    </row>
    <row r="679" spans="1:5" x14ac:dyDescent="0.25">
      <c r="A679" s="49"/>
      <c r="B679" s="49"/>
      <c r="C679" s="50"/>
      <c r="D679" s="50"/>
      <c r="E679" s="50"/>
    </row>
    <row r="680" spans="1:5" x14ac:dyDescent="0.25">
      <c r="A680" s="49"/>
      <c r="B680" s="49"/>
      <c r="C680" s="50"/>
      <c r="D680" s="50"/>
      <c r="E680" s="50"/>
    </row>
    <row r="681" spans="1:5" x14ac:dyDescent="0.25">
      <c r="A681" s="49"/>
      <c r="B681" s="49"/>
      <c r="C681" s="50"/>
      <c r="D681" s="50"/>
      <c r="E681" s="50"/>
    </row>
    <row r="682" spans="1:5" x14ac:dyDescent="0.25">
      <c r="A682" s="49"/>
      <c r="B682" s="49"/>
      <c r="C682" s="50"/>
      <c r="D682" s="50"/>
      <c r="E682" s="50"/>
    </row>
    <row r="683" spans="1:5" x14ac:dyDescent="0.25">
      <c r="A683" s="49"/>
      <c r="B683" s="49"/>
      <c r="C683" s="50"/>
      <c r="D683" s="50"/>
      <c r="E683" s="50"/>
    </row>
    <row r="684" spans="1:5" x14ac:dyDescent="0.25">
      <c r="A684" s="49"/>
      <c r="B684" s="49"/>
      <c r="C684" s="50"/>
      <c r="D684" s="50"/>
      <c r="E684" s="50"/>
    </row>
    <row r="685" spans="1:5" x14ac:dyDescent="0.25">
      <c r="A685" s="49"/>
      <c r="B685" s="49"/>
      <c r="C685" s="50"/>
      <c r="D685" s="50"/>
      <c r="E685" s="50"/>
    </row>
    <row r="686" spans="1:5" x14ac:dyDescent="0.25">
      <c r="A686" s="49"/>
      <c r="B686" s="49"/>
      <c r="C686" s="50"/>
      <c r="D686" s="50"/>
      <c r="E686" s="50"/>
    </row>
    <row r="687" spans="1:5" x14ac:dyDescent="0.25">
      <c r="A687" s="49"/>
      <c r="B687" s="49"/>
      <c r="C687" s="50"/>
      <c r="D687" s="50"/>
      <c r="E687" s="50"/>
    </row>
    <row r="688" spans="1:5" x14ac:dyDescent="0.25">
      <c r="A688" s="49"/>
      <c r="B688" s="49"/>
      <c r="C688" s="50"/>
      <c r="D688" s="50"/>
      <c r="E688" s="50"/>
    </row>
    <row r="689" spans="1:5" x14ac:dyDescent="0.25">
      <c r="A689" s="49"/>
      <c r="B689" s="49"/>
      <c r="C689" s="50"/>
      <c r="D689" s="50"/>
      <c r="E689" s="50"/>
    </row>
    <row r="690" spans="1:5" x14ac:dyDescent="0.25">
      <c r="A690" s="49"/>
      <c r="B690" s="49"/>
      <c r="C690" s="50"/>
      <c r="D690" s="50"/>
      <c r="E690" s="50"/>
    </row>
    <row r="691" spans="1:5" x14ac:dyDescent="0.25">
      <c r="A691" s="49"/>
      <c r="B691" s="49"/>
      <c r="C691" s="50"/>
      <c r="D691" s="50"/>
      <c r="E691" s="50"/>
    </row>
    <row r="692" spans="1:5" x14ac:dyDescent="0.25">
      <c r="A692" s="49"/>
      <c r="B692" s="49"/>
      <c r="C692" s="50"/>
      <c r="D692" s="50"/>
      <c r="E692" s="50"/>
    </row>
    <row r="693" spans="1:5" x14ac:dyDescent="0.25">
      <c r="A693" s="49"/>
      <c r="B693" s="49"/>
      <c r="C693" s="50"/>
      <c r="D693" s="50"/>
      <c r="E693" s="50"/>
    </row>
    <row r="694" spans="1:5" x14ac:dyDescent="0.25">
      <c r="A694" s="49"/>
      <c r="B694" s="49"/>
      <c r="C694" s="50"/>
      <c r="D694" s="50"/>
      <c r="E694" s="50"/>
    </row>
    <row r="695" spans="1:5" x14ac:dyDescent="0.25">
      <c r="A695" s="49"/>
      <c r="B695" s="49"/>
      <c r="C695" s="50"/>
      <c r="D695" s="50"/>
      <c r="E695" s="50"/>
    </row>
    <row r="696" spans="1:5" x14ac:dyDescent="0.25">
      <c r="A696" s="49"/>
      <c r="B696" s="49"/>
      <c r="C696" s="50"/>
      <c r="D696" s="50"/>
      <c r="E696" s="50"/>
    </row>
    <row r="697" spans="1:5" x14ac:dyDescent="0.25">
      <c r="A697" s="49"/>
      <c r="B697" s="49"/>
      <c r="C697" s="50"/>
      <c r="D697" s="50"/>
      <c r="E697" s="50"/>
    </row>
    <row r="698" spans="1:5" x14ac:dyDescent="0.25">
      <c r="A698" s="49"/>
      <c r="B698" s="49"/>
      <c r="C698" s="50"/>
      <c r="D698" s="50"/>
      <c r="E698" s="50"/>
    </row>
    <row r="699" spans="1:5" x14ac:dyDescent="0.25">
      <c r="A699" s="49"/>
      <c r="B699" s="49"/>
      <c r="C699" s="50"/>
      <c r="D699" s="50"/>
      <c r="E699" s="50"/>
    </row>
    <row r="700" spans="1:5" x14ac:dyDescent="0.25">
      <c r="A700" s="49"/>
      <c r="B700" s="49"/>
      <c r="C700" s="50"/>
      <c r="D700" s="50"/>
      <c r="E700" s="50"/>
    </row>
    <row r="701" spans="1:5" x14ac:dyDescent="0.25">
      <c r="A701" s="49"/>
      <c r="B701" s="49"/>
      <c r="C701" s="50"/>
      <c r="D701" s="50"/>
      <c r="E701" s="50"/>
    </row>
    <row r="702" spans="1:5" x14ac:dyDescent="0.25">
      <c r="A702" s="49"/>
      <c r="B702" s="49"/>
      <c r="C702" s="50"/>
      <c r="D702" s="50"/>
      <c r="E702" s="50"/>
    </row>
    <row r="703" spans="1:5" x14ac:dyDescent="0.25">
      <c r="A703" s="49"/>
      <c r="B703" s="49"/>
      <c r="C703" s="50"/>
      <c r="D703" s="50"/>
      <c r="E703" s="50"/>
    </row>
    <row r="704" spans="1:5" x14ac:dyDescent="0.25">
      <c r="A704" s="49"/>
      <c r="B704" s="49"/>
      <c r="C704" s="50"/>
      <c r="D704" s="50"/>
      <c r="E704" s="50"/>
    </row>
    <row r="705" spans="1:5" x14ac:dyDescent="0.25">
      <c r="A705" s="49"/>
      <c r="B705" s="49"/>
      <c r="C705" s="50"/>
      <c r="D705" s="50"/>
      <c r="E705" s="50"/>
    </row>
    <row r="706" spans="1:5" x14ac:dyDescent="0.25">
      <c r="A706" s="49"/>
      <c r="B706" s="49"/>
      <c r="C706" s="50"/>
      <c r="D706" s="50"/>
      <c r="E706" s="50"/>
    </row>
    <row r="707" spans="1:5" x14ac:dyDescent="0.25">
      <c r="A707" s="49"/>
      <c r="B707" s="49"/>
      <c r="C707" s="50"/>
      <c r="D707" s="50"/>
      <c r="E707" s="50"/>
    </row>
    <row r="708" spans="1:5" x14ac:dyDescent="0.25">
      <c r="A708" s="49"/>
      <c r="B708" s="49"/>
      <c r="C708" s="50"/>
      <c r="D708" s="50"/>
      <c r="E708" s="50"/>
    </row>
    <row r="709" spans="1:5" x14ac:dyDescent="0.25">
      <c r="A709" s="49"/>
      <c r="B709" s="49"/>
      <c r="C709" s="50"/>
      <c r="D709" s="50"/>
      <c r="E709" s="50"/>
    </row>
    <row r="710" spans="1:5" x14ac:dyDescent="0.25">
      <c r="A710" s="49"/>
      <c r="B710" s="49"/>
      <c r="C710" s="50"/>
      <c r="D710" s="50"/>
      <c r="E710" s="50"/>
    </row>
    <row r="711" spans="1:5" x14ac:dyDescent="0.25">
      <c r="A711" s="49"/>
      <c r="B711" s="49"/>
      <c r="C711" s="50"/>
      <c r="D711" s="50"/>
      <c r="E711" s="50"/>
    </row>
    <row r="712" spans="1:5" x14ac:dyDescent="0.25">
      <c r="A712" s="49"/>
      <c r="B712" s="49"/>
      <c r="C712" s="50"/>
      <c r="D712" s="50"/>
      <c r="E712" s="50"/>
    </row>
    <row r="713" spans="1:5" x14ac:dyDescent="0.25">
      <c r="A713" s="49"/>
      <c r="B713" s="49"/>
      <c r="C713" s="50"/>
      <c r="D713" s="50"/>
      <c r="E713" s="50"/>
    </row>
    <row r="714" spans="1:5" x14ac:dyDescent="0.25">
      <c r="A714" s="49"/>
      <c r="B714" s="49"/>
      <c r="C714" s="50"/>
      <c r="D714" s="50"/>
      <c r="E714" s="50"/>
    </row>
    <row r="715" spans="1:5" x14ac:dyDescent="0.25">
      <c r="A715" s="49"/>
      <c r="B715" s="49"/>
      <c r="C715" s="50"/>
      <c r="D715" s="50"/>
      <c r="E715" s="50"/>
    </row>
    <row r="716" spans="1:5" x14ac:dyDescent="0.25">
      <c r="A716" s="49"/>
      <c r="B716" s="49"/>
      <c r="C716" s="50"/>
      <c r="D716" s="50"/>
      <c r="E716" s="50"/>
    </row>
    <row r="717" spans="1:5" x14ac:dyDescent="0.25">
      <c r="A717" s="49"/>
      <c r="B717" s="49"/>
      <c r="C717" s="50"/>
      <c r="D717" s="50"/>
      <c r="E717" s="50"/>
    </row>
    <row r="718" spans="1:5" x14ac:dyDescent="0.25">
      <c r="A718" s="49"/>
      <c r="B718" s="49"/>
      <c r="C718" s="50"/>
      <c r="D718" s="50"/>
      <c r="E718" s="50"/>
    </row>
    <row r="719" spans="1:5" x14ac:dyDescent="0.25">
      <c r="A719" s="49"/>
      <c r="B719" s="49"/>
      <c r="C719" s="50"/>
      <c r="D719" s="50"/>
      <c r="E719" s="50"/>
    </row>
    <row r="720" spans="1:5" x14ac:dyDescent="0.25">
      <c r="A720" s="49"/>
      <c r="B720" s="49"/>
      <c r="C720" s="50"/>
      <c r="D720" s="50"/>
      <c r="E720" s="50"/>
    </row>
    <row r="721" spans="1:5" x14ac:dyDescent="0.25">
      <c r="A721" s="49"/>
      <c r="B721" s="49"/>
      <c r="C721" s="50"/>
      <c r="D721" s="50"/>
      <c r="E721" s="50"/>
    </row>
    <row r="722" spans="1:5" x14ac:dyDescent="0.25">
      <c r="A722" s="49"/>
      <c r="B722" s="49"/>
      <c r="C722" s="50"/>
      <c r="D722" s="50"/>
      <c r="E722" s="50"/>
    </row>
    <row r="723" spans="1:5" x14ac:dyDescent="0.25">
      <c r="A723" s="49"/>
      <c r="B723" s="49"/>
      <c r="C723" s="50"/>
      <c r="D723" s="50"/>
      <c r="E723" s="50"/>
    </row>
    <row r="724" spans="1:5" x14ac:dyDescent="0.25">
      <c r="A724" s="49"/>
      <c r="B724" s="49"/>
      <c r="C724" s="50"/>
      <c r="D724" s="50"/>
      <c r="E724" s="50"/>
    </row>
    <row r="725" spans="1:5" x14ac:dyDescent="0.25">
      <c r="A725" s="49"/>
      <c r="B725" s="49"/>
      <c r="C725" s="50"/>
      <c r="D725" s="50"/>
      <c r="E725" s="50"/>
    </row>
    <row r="726" spans="1:5" x14ac:dyDescent="0.25">
      <c r="A726" s="49"/>
      <c r="B726" s="49"/>
      <c r="C726" s="50"/>
      <c r="D726" s="50"/>
      <c r="E726" s="50"/>
    </row>
    <row r="727" spans="1:5" x14ac:dyDescent="0.25">
      <c r="A727" s="49"/>
      <c r="B727" s="49"/>
      <c r="C727" s="50"/>
      <c r="D727" s="50"/>
      <c r="E727" s="50"/>
    </row>
    <row r="728" spans="1:5" x14ac:dyDescent="0.25">
      <c r="A728" s="49"/>
      <c r="B728" s="49"/>
      <c r="C728" s="50"/>
      <c r="D728" s="50"/>
      <c r="E728" s="50"/>
    </row>
    <row r="729" spans="1:5" x14ac:dyDescent="0.25">
      <c r="A729" s="49"/>
      <c r="B729" s="49"/>
      <c r="C729" s="50"/>
      <c r="D729" s="50"/>
      <c r="E729" s="50"/>
    </row>
    <row r="730" spans="1:5" x14ac:dyDescent="0.25">
      <c r="A730" s="49"/>
      <c r="B730" s="49"/>
      <c r="C730" s="50"/>
      <c r="D730" s="50"/>
      <c r="E730" s="50"/>
    </row>
    <row r="731" spans="1:5" x14ac:dyDescent="0.25">
      <c r="A731" s="49"/>
      <c r="B731" s="49"/>
      <c r="C731" s="50"/>
      <c r="D731" s="50"/>
      <c r="E731" s="50"/>
    </row>
    <row r="732" spans="1:5" x14ac:dyDescent="0.25">
      <c r="A732" s="49"/>
      <c r="B732" s="49"/>
      <c r="C732" s="50"/>
      <c r="D732" s="50"/>
      <c r="E732" s="50"/>
    </row>
    <row r="733" spans="1:5" x14ac:dyDescent="0.25">
      <c r="A733" s="49"/>
      <c r="B733" s="49"/>
      <c r="C733" s="50"/>
      <c r="D733" s="50"/>
      <c r="E733" s="50"/>
    </row>
    <row r="734" spans="1:5" x14ac:dyDescent="0.25">
      <c r="A734" s="49"/>
      <c r="B734" s="49"/>
      <c r="C734" s="50"/>
      <c r="D734" s="50"/>
      <c r="E734" s="50"/>
    </row>
    <row r="735" spans="1:5" x14ac:dyDescent="0.25">
      <c r="A735" s="49"/>
      <c r="B735" s="49"/>
      <c r="C735" s="50"/>
      <c r="D735" s="50"/>
      <c r="E735" s="50"/>
    </row>
    <row r="736" spans="1:5" x14ac:dyDescent="0.25">
      <c r="A736" s="49"/>
      <c r="B736" s="49"/>
      <c r="C736" s="50"/>
      <c r="D736" s="50"/>
      <c r="E736" s="50"/>
    </row>
    <row r="737" spans="1:5" x14ac:dyDescent="0.25">
      <c r="A737" s="49"/>
      <c r="B737" s="49"/>
      <c r="C737" s="50"/>
      <c r="D737" s="50"/>
      <c r="E737" s="50"/>
    </row>
    <row r="738" spans="1:5" x14ac:dyDescent="0.25">
      <c r="A738" s="49"/>
      <c r="B738" s="49"/>
      <c r="C738" s="50"/>
      <c r="D738" s="50"/>
      <c r="E738" s="50"/>
    </row>
    <row r="739" spans="1:5" x14ac:dyDescent="0.25">
      <c r="A739" s="49"/>
      <c r="B739" s="49"/>
      <c r="C739" s="50"/>
      <c r="D739" s="50"/>
      <c r="E739" s="50"/>
    </row>
    <row r="740" spans="1:5" x14ac:dyDescent="0.25">
      <c r="A740" s="49"/>
      <c r="B740" s="49"/>
      <c r="C740" s="50"/>
      <c r="D740" s="50"/>
      <c r="E740" s="50"/>
    </row>
    <row r="741" spans="1:5" x14ac:dyDescent="0.25">
      <c r="A741" s="49"/>
      <c r="B741" s="49"/>
      <c r="C741" s="50"/>
      <c r="D741" s="50"/>
      <c r="E741" s="50"/>
    </row>
    <row r="742" spans="1:5" x14ac:dyDescent="0.25">
      <c r="A742" s="49"/>
      <c r="B742" s="49"/>
      <c r="C742" s="50"/>
      <c r="D742" s="50"/>
      <c r="E742" s="50"/>
    </row>
    <row r="743" spans="1:5" x14ac:dyDescent="0.25">
      <c r="A743" s="49"/>
      <c r="B743" s="49"/>
      <c r="C743" s="50"/>
      <c r="D743" s="50"/>
      <c r="E743" s="50"/>
    </row>
    <row r="744" spans="1:5" x14ac:dyDescent="0.25">
      <c r="A744" s="49"/>
      <c r="B744" s="49"/>
      <c r="C744" s="50"/>
      <c r="D744" s="50"/>
      <c r="E744" s="50"/>
    </row>
    <row r="745" spans="1:5" x14ac:dyDescent="0.25">
      <c r="A745" s="49"/>
      <c r="B745" s="49"/>
      <c r="C745" s="50"/>
      <c r="D745" s="50"/>
      <c r="E745" s="50"/>
    </row>
    <row r="746" spans="1:5" x14ac:dyDescent="0.25">
      <c r="A746" s="49"/>
      <c r="B746" s="49"/>
      <c r="C746" s="50"/>
      <c r="D746" s="50"/>
      <c r="E746" s="50"/>
    </row>
    <row r="747" spans="1:5" x14ac:dyDescent="0.25">
      <c r="A747" s="49"/>
      <c r="B747" s="49"/>
      <c r="C747" s="50"/>
      <c r="D747" s="50"/>
      <c r="E747" s="50"/>
    </row>
    <row r="748" spans="1:5" x14ac:dyDescent="0.25">
      <c r="A748" s="49"/>
      <c r="B748" s="49"/>
      <c r="C748" s="50"/>
      <c r="D748" s="50"/>
      <c r="E748" s="50"/>
    </row>
    <row r="749" spans="1:5" x14ac:dyDescent="0.25">
      <c r="A749" s="49"/>
      <c r="B749" s="49"/>
      <c r="C749" s="50"/>
      <c r="D749" s="50"/>
      <c r="E749" s="50"/>
    </row>
    <row r="750" spans="1:5" x14ac:dyDescent="0.25">
      <c r="A750" s="49"/>
      <c r="B750" s="49"/>
      <c r="C750" s="50"/>
      <c r="D750" s="50"/>
      <c r="E750" s="50"/>
    </row>
    <row r="751" spans="1:5" x14ac:dyDescent="0.25">
      <c r="A751" s="49"/>
      <c r="B751" s="49"/>
      <c r="C751" s="50"/>
      <c r="D751" s="50"/>
      <c r="E751" s="50"/>
    </row>
    <row r="752" spans="1:5" x14ac:dyDescent="0.25">
      <c r="A752" s="49"/>
      <c r="B752" s="49"/>
      <c r="C752" s="50"/>
      <c r="D752" s="50"/>
      <c r="E752" s="50"/>
    </row>
    <row r="753" spans="1:5" x14ac:dyDescent="0.25">
      <c r="A753" s="49"/>
      <c r="B753" s="49"/>
      <c r="C753" s="50"/>
      <c r="D753" s="50"/>
      <c r="E753" s="50"/>
    </row>
    <row r="754" spans="1:5" x14ac:dyDescent="0.25">
      <c r="A754" s="49"/>
      <c r="B754" s="49"/>
      <c r="C754" s="50"/>
      <c r="D754" s="50"/>
      <c r="E754" s="50"/>
    </row>
    <row r="755" spans="1:5" x14ac:dyDescent="0.25">
      <c r="A755" s="49"/>
      <c r="B755" s="49"/>
      <c r="C755" s="50"/>
      <c r="D755" s="50"/>
      <c r="E755" s="50"/>
    </row>
    <row r="756" spans="1:5" x14ac:dyDescent="0.25">
      <c r="A756" s="49"/>
      <c r="B756" s="49"/>
      <c r="C756" s="50"/>
      <c r="D756" s="50"/>
      <c r="E756" s="50"/>
    </row>
    <row r="757" spans="1:5" x14ac:dyDescent="0.25">
      <c r="A757" s="49"/>
      <c r="B757" s="49"/>
      <c r="C757" s="50"/>
      <c r="D757" s="50"/>
      <c r="E757" s="50"/>
    </row>
    <row r="758" spans="1:5" x14ac:dyDescent="0.25">
      <c r="A758" s="49"/>
      <c r="B758" s="49"/>
      <c r="C758" s="50"/>
      <c r="D758" s="50"/>
      <c r="E758" s="50"/>
    </row>
    <row r="759" spans="1:5" x14ac:dyDescent="0.25">
      <c r="A759" s="49"/>
      <c r="B759" s="49"/>
      <c r="C759" s="50"/>
      <c r="D759" s="50"/>
      <c r="E759" s="50"/>
    </row>
    <row r="760" spans="1:5" x14ac:dyDescent="0.25">
      <c r="A760" s="49"/>
      <c r="B760" s="49"/>
      <c r="C760" s="50"/>
      <c r="D760" s="50"/>
      <c r="E760" s="50"/>
    </row>
    <row r="761" spans="1:5" x14ac:dyDescent="0.25">
      <c r="A761" s="49"/>
      <c r="B761" s="49"/>
      <c r="C761" s="50"/>
      <c r="D761" s="50"/>
      <c r="E761" s="50"/>
    </row>
    <row r="762" spans="1:5" x14ac:dyDescent="0.25">
      <c r="A762" s="49"/>
      <c r="B762" s="49"/>
      <c r="C762" s="50"/>
      <c r="D762" s="50"/>
      <c r="E762" s="50"/>
    </row>
    <row r="763" spans="1:5" x14ac:dyDescent="0.25">
      <c r="A763" s="49"/>
      <c r="B763" s="49"/>
      <c r="C763" s="50"/>
      <c r="D763" s="50"/>
      <c r="E763" s="50"/>
    </row>
    <row r="764" spans="1:5" x14ac:dyDescent="0.25">
      <c r="A764" s="49"/>
      <c r="B764" s="49"/>
      <c r="C764" s="50"/>
      <c r="D764" s="50"/>
      <c r="E764" s="50"/>
    </row>
    <row r="765" spans="1:5" x14ac:dyDescent="0.25">
      <c r="A765" s="49"/>
      <c r="B765" s="49"/>
      <c r="C765" s="50"/>
      <c r="D765" s="50"/>
      <c r="E765" s="50"/>
    </row>
    <row r="766" spans="1:5" x14ac:dyDescent="0.25">
      <c r="A766" s="49"/>
      <c r="B766" s="49"/>
      <c r="C766" s="50"/>
      <c r="D766" s="50"/>
      <c r="E766" s="50"/>
    </row>
    <row r="767" spans="1:5" x14ac:dyDescent="0.25">
      <c r="A767" s="49"/>
      <c r="B767" s="49"/>
      <c r="C767" s="50"/>
      <c r="D767" s="50"/>
      <c r="E767" s="50"/>
    </row>
    <row r="768" spans="1:5" x14ac:dyDescent="0.25">
      <c r="A768" s="49"/>
      <c r="B768" s="49"/>
      <c r="C768" s="50"/>
      <c r="D768" s="50"/>
      <c r="E768" s="50"/>
    </row>
    <row r="769" spans="1:5" x14ac:dyDescent="0.25">
      <c r="A769" s="49"/>
      <c r="B769" s="49"/>
      <c r="C769" s="50"/>
      <c r="D769" s="50"/>
      <c r="E769" s="50"/>
    </row>
    <row r="770" spans="1:5" x14ac:dyDescent="0.25">
      <c r="A770" s="49"/>
      <c r="B770" s="49"/>
      <c r="C770" s="50"/>
      <c r="D770" s="50"/>
      <c r="E770" s="50"/>
    </row>
    <row r="771" spans="1:5" x14ac:dyDescent="0.25">
      <c r="A771" s="49"/>
      <c r="B771" s="49"/>
      <c r="C771" s="50"/>
      <c r="D771" s="50"/>
      <c r="E771" s="50"/>
    </row>
    <row r="772" spans="1:5" x14ac:dyDescent="0.25">
      <c r="A772" s="49"/>
      <c r="B772" s="49"/>
      <c r="C772" s="50"/>
      <c r="D772" s="50"/>
      <c r="E772" s="50"/>
    </row>
    <row r="773" spans="1:5" x14ac:dyDescent="0.25">
      <c r="A773" s="49"/>
      <c r="B773" s="49"/>
      <c r="C773" s="50"/>
      <c r="D773" s="50"/>
      <c r="E773" s="50"/>
    </row>
    <row r="774" spans="1:5" x14ac:dyDescent="0.25">
      <c r="A774" s="49"/>
      <c r="B774" s="49"/>
      <c r="C774" s="50"/>
      <c r="D774" s="50"/>
      <c r="E774" s="50"/>
    </row>
    <row r="775" spans="1:5" x14ac:dyDescent="0.25">
      <c r="A775" s="49"/>
      <c r="B775" s="49"/>
      <c r="C775" s="50"/>
      <c r="D775" s="50"/>
      <c r="E775" s="50"/>
    </row>
    <row r="776" spans="1:5" x14ac:dyDescent="0.25">
      <c r="A776" s="49"/>
      <c r="B776" s="49"/>
      <c r="C776" s="50"/>
      <c r="D776" s="50"/>
      <c r="E776" s="50"/>
    </row>
    <row r="777" spans="1:5" x14ac:dyDescent="0.25">
      <c r="A777" s="49"/>
      <c r="B777" s="49"/>
      <c r="C777" s="50"/>
      <c r="D777" s="50"/>
      <c r="E777" s="50"/>
    </row>
    <row r="778" spans="1:5" x14ac:dyDescent="0.25">
      <c r="A778" s="49"/>
      <c r="B778" s="49"/>
      <c r="C778" s="50"/>
      <c r="D778" s="50"/>
      <c r="E778" s="50"/>
    </row>
    <row r="779" spans="1:5" x14ac:dyDescent="0.25">
      <c r="A779" s="49"/>
      <c r="B779" s="49"/>
      <c r="C779" s="50"/>
      <c r="D779" s="50"/>
      <c r="E779" s="50"/>
    </row>
    <row r="780" spans="1:5" x14ac:dyDescent="0.25">
      <c r="A780" s="49"/>
      <c r="B780" s="49"/>
      <c r="C780" s="50"/>
      <c r="D780" s="50"/>
      <c r="E780" s="50"/>
    </row>
    <row r="781" spans="1:5" x14ac:dyDescent="0.25">
      <c r="A781" s="49"/>
      <c r="B781" s="49"/>
      <c r="C781" s="50"/>
      <c r="D781" s="50"/>
      <c r="E781" s="50"/>
    </row>
    <row r="782" spans="1:5" x14ac:dyDescent="0.25">
      <c r="A782" s="49"/>
      <c r="B782" s="49"/>
      <c r="C782" s="50"/>
      <c r="D782" s="50"/>
      <c r="E782" s="50"/>
    </row>
    <row r="783" spans="1:5" x14ac:dyDescent="0.25">
      <c r="A783" s="49"/>
      <c r="B783" s="49"/>
      <c r="C783" s="50"/>
      <c r="D783" s="50"/>
      <c r="E783" s="50"/>
    </row>
    <row r="784" spans="1:5" x14ac:dyDescent="0.25">
      <c r="A784" s="49"/>
      <c r="B784" s="49"/>
      <c r="C784" s="50"/>
      <c r="D784" s="50"/>
      <c r="E784" s="50"/>
    </row>
    <row r="785" spans="1:5" x14ac:dyDescent="0.25">
      <c r="A785" s="49"/>
      <c r="B785" s="49"/>
      <c r="C785" s="50"/>
      <c r="D785" s="50"/>
      <c r="E785" s="50"/>
    </row>
    <row r="786" spans="1:5" x14ac:dyDescent="0.25">
      <c r="A786" s="49"/>
      <c r="B786" s="49"/>
      <c r="C786" s="50"/>
      <c r="D786" s="50"/>
      <c r="E786" s="50"/>
    </row>
    <row r="787" spans="1:5" x14ac:dyDescent="0.25">
      <c r="A787" s="49"/>
      <c r="B787" s="49"/>
      <c r="C787" s="50"/>
      <c r="D787" s="50"/>
      <c r="E787" s="50"/>
    </row>
    <row r="788" spans="1:5" x14ac:dyDescent="0.25">
      <c r="A788" s="49"/>
      <c r="B788" s="49"/>
      <c r="C788" s="50"/>
      <c r="D788" s="50"/>
      <c r="E788" s="50"/>
    </row>
    <row r="789" spans="1:5" x14ac:dyDescent="0.25">
      <c r="A789" s="49"/>
      <c r="B789" s="49"/>
      <c r="C789" s="50"/>
      <c r="D789" s="50"/>
      <c r="E789" s="50"/>
    </row>
    <row r="790" spans="1:5" x14ac:dyDescent="0.25">
      <c r="A790" s="49"/>
      <c r="B790" s="49"/>
      <c r="C790" s="50"/>
      <c r="D790" s="50"/>
      <c r="E790" s="50"/>
    </row>
    <row r="791" spans="1:5" x14ac:dyDescent="0.25">
      <c r="A791" s="49"/>
      <c r="B791" s="49"/>
      <c r="C791" s="50"/>
      <c r="D791" s="50"/>
      <c r="E791" s="50"/>
    </row>
    <row r="792" spans="1:5" x14ac:dyDescent="0.25">
      <c r="A792" s="49"/>
      <c r="B792" s="49"/>
      <c r="C792" s="50"/>
      <c r="D792" s="50"/>
      <c r="E792" s="50"/>
    </row>
    <row r="793" spans="1:5" x14ac:dyDescent="0.25">
      <c r="A793" s="49"/>
      <c r="B793" s="49"/>
      <c r="C793" s="50"/>
      <c r="D793" s="50"/>
      <c r="E793" s="50"/>
    </row>
    <row r="794" spans="1:5" x14ac:dyDescent="0.25">
      <c r="A794" s="49"/>
      <c r="B794" s="49"/>
      <c r="C794" s="50"/>
      <c r="D794" s="50"/>
      <c r="E794" s="50"/>
    </row>
    <row r="795" spans="1:5" x14ac:dyDescent="0.25">
      <c r="A795" s="49"/>
      <c r="B795" s="49"/>
      <c r="C795" s="50"/>
      <c r="D795" s="50"/>
      <c r="E795" s="50"/>
    </row>
    <row r="796" spans="1:5" x14ac:dyDescent="0.25">
      <c r="A796" s="49"/>
      <c r="B796" s="49"/>
      <c r="C796" s="50"/>
      <c r="D796" s="50"/>
      <c r="E796" s="50"/>
    </row>
    <row r="797" spans="1:5" x14ac:dyDescent="0.25">
      <c r="A797" s="49"/>
      <c r="B797" s="49"/>
      <c r="C797" s="50"/>
      <c r="D797" s="50"/>
      <c r="E797" s="50"/>
    </row>
    <row r="798" spans="1:5" x14ac:dyDescent="0.25">
      <c r="A798" s="49"/>
      <c r="B798" s="49"/>
      <c r="C798" s="50"/>
      <c r="D798" s="50"/>
      <c r="E798" s="50"/>
    </row>
    <row r="799" spans="1:5" x14ac:dyDescent="0.25">
      <c r="A799" s="49"/>
      <c r="B799" s="49"/>
      <c r="C799" s="50"/>
      <c r="D799" s="50"/>
      <c r="E799" s="50"/>
    </row>
    <row r="800" spans="1:5" x14ac:dyDescent="0.25">
      <c r="A800" s="49"/>
      <c r="B800" s="49"/>
      <c r="C800" s="50"/>
      <c r="D800" s="50"/>
      <c r="E800" s="50"/>
    </row>
    <row r="801" spans="1:5" x14ac:dyDescent="0.25">
      <c r="A801" s="49"/>
      <c r="B801" s="49"/>
      <c r="C801" s="50"/>
      <c r="D801" s="50"/>
      <c r="E801" s="50"/>
    </row>
    <row r="802" spans="1:5" x14ac:dyDescent="0.25">
      <c r="A802" s="49"/>
      <c r="B802" s="49"/>
      <c r="C802" s="50"/>
      <c r="D802" s="50"/>
      <c r="E802" s="50"/>
    </row>
    <row r="803" spans="1:5" x14ac:dyDescent="0.25">
      <c r="A803" s="49"/>
      <c r="B803" s="49"/>
      <c r="C803" s="50"/>
      <c r="D803" s="50"/>
      <c r="E803" s="50"/>
    </row>
    <row r="804" spans="1:5" x14ac:dyDescent="0.25">
      <c r="A804" s="49"/>
      <c r="B804" s="49"/>
      <c r="C804" s="50"/>
      <c r="D804" s="50"/>
      <c r="E804" s="50"/>
    </row>
    <row r="805" spans="1:5" x14ac:dyDescent="0.25">
      <c r="A805" s="49"/>
      <c r="B805" s="49"/>
      <c r="C805" s="50"/>
      <c r="D805" s="50"/>
      <c r="E805" s="50"/>
    </row>
    <row r="806" spans="1:5" x14ac:dyDescent="0.25">
      <c r="A806" s="49"/>
      <c r="B806" s="49"/>
      <c r="C806" s="50"/>
      <c r="D806" s="50"/>
      <c r="E806" s="50"/>
    </row>
    <row r="807" spans="1:5" x14ac:dyDescent="0.25">
      <c r="A807" s="49"/>
      <c r="B807" s="49"/>
      <c r="C807" s="50"/>
      <c r="D807" s="50"/>
      <c r="E807" s="50"/>
    </row>
    <row r="808" spans="1:5" x14ac:dyDescent="0.25">
      <c r="A808" s="49"/>
      <c r="B808" s="49"/>
      <c r="C808" s="50"/>
      <c r="D808" s="50"/>
      <c r="E808" s="50"/>
    </row>
    <row r="809" spans="1:5" x14ac:dyDescent="0.25">
      <c r="A809" s="49"/>
      <c r="B809" s="49"/>
      <c r="C809" s="50"/>
      <c r="D809" s="50"/>
      <c r="E809" s="50"/>
    </row>
    <row r="810" spans="1:5" x14ac:dyDescent="0.25">
      <c r="A810" s="49"/>
      <c r="B810" s="49"/>
      <c r="C810" s="50"/>
      <c r="D810" s="50"/>
      <c r="E810" s="50"/>
    </row>
    <row r="811" spans="1:5" x14ac:dyDescent="0.25">
      <c r="A811" s="49"/>
      <c r="B811" s="49"/>
      <c r="C811" s="50"/>
      <c r="D811" s="50"/>
      <c r="E811" s="50"/>
    </row>
    <row r="812" spans="1:5" x14ac:dyDescent="0.25">
      <c r="A812" s="49"/>
      <c r="B812" s="49"/>
      <c r="C812" s="50"/>
      <c r="D812" s="50"/>
      <c r="E812" s="50"/>
    </row>
    <row r="813" spans="1:5" x14ac:dyDescent="0.25">
      <c r="A813" s="49"/>
      <c r="B813" s="49"/>
      <c r="C813" s="50"/>
      <c r="D813" s="50"/>
      <c r="E813" s="50"/>
    </row>
    <row r="814" spans="1:5" x14ac:dyDescent="0.25">
      <c r="A814" s="49"/>
      <c r="B814" s="49"/>
      <c r="C814" s="50"/>
      <c r="D814" s="50"/>
      <c r="E814" s="50"/>
    </row>
    <row r="815" spans="1:5" x14ac:dyDescent="0.25">
      <c r="A815" s="49"/>
      <c r="B815" s="49"/>
      <c r="C815" s="50"/>
      <c r="D815" s="50"/>
      <c r="E815" s="50"/>
    </row>
    <row r="816" spans="1:5" x14ac:dyDescent="0.25">
      <c r="A816" s="49"/>
      <c r="B816" s="49"/>
      <c r="C816" s="50"/>
      <c r="D816" s="50"/>
      <c r="E816" s="50"/>
    </row>
    <row r="817" spans="1:5" x14ac:dyDescent="0.25">
      <c r="A817" s="49"/>
      <c r="B817" s="49"/>
      <c r="C817" s="50"/>
      <c r="D817" s="50"/>
      <c r="E817" s="50"/>
    </row>
    <row r="818" spans="1:5" x14ac:dyDescent="0.25">
      <c r="A818" s="49"/>
      <c r="B818" s="49"/>
      <c r="C818" s="50"/>
      <c r="D818" s="50"/>
      <c r="E818" s="50"/>
    </row>
    <row r="819" spans="1:5" x14ac:dyDescent="0.25">
      <c r="A819" s="49"/>
      <c r="B819" s="49"/>
      <c r="C819" s="50"/>
      <c r="D819" s="50"/>
      <c r="E819" s="50"/>
    </row>
    <row r="820" spans="1:5" x14ac:dyDescent="0.25">
      <c r="A820" s="49"/>
      <c r="B820" s="49"/>
      <c r="C820" s="50"/>
      <c r="D820" s="50"/>
      <c r="E820" s="50"/>
    </row>
    <row r="821" spans="1:5" x14ac:dyDescent="0.25">
      <c r="A821" s="49"/>
      <c r="B821" s="49"/>
      <c r="C821" s="50"/>
      <c r="D821" s="50"/>
      <c r="E821" s="50"/>
    </row>
    <row r="822" spans="1:5" x14ac:dyDescent="0.25">
      <c r="A822" s="49"/>
      <c r="B822" s="49"/>
      <c r="C822" s="50"/>
      <c r="D822" s="50"/>
      <c r="E822" s="50"/>
    </row>
    <row r="823" spans="1:5" x14ac:dyDescent="0.25">
      <c r="A823" s="49"/>
      <c r="B823" s="49"/>
      <c r="C823" s="50"/>
      <c r="D823" s="50"/>
      <c r="E823" s="50"/>
    </row>
    <row r="824" spans="1:5" x14ac:dyDescent="0.25">
      <c r="A824" s="49"/>
      <c r="B824" s="49"/>
      <c r="C824" s="50"/>
      <c r="D824" s="50"/>
      <c r="E824" s="50"/>
    </row>
    <row r="825" spans="1:5" x14ac:dyDescent="0.25">
      <c r="A825" s="49"/>
      <c r="B825" s="49"/>
      <c r="C825" s="50"/>
      <c r="D825" s="50"/>
      <c r="E825" s="50"/>
    </row>
    <row r="826" spans="1:5" x14ac:dyDescent="0.25">
      <c r="A826" s="49"/>
      <c r="B826" s="49"/>
      <c r="C826" s="50"/>
      <c r="D826" s="50"/>
      <c r="E826" s="50"/>
    </row>
    <row r="827" spans="1:5" x14ac:dyDescent="0.25">
      <c r="A827" s="49"/>
      <c r="B827" s="49"/>
      <c r="C827" s="50"/>
      <c r="D827" s="50"/>
      <c r="E827" s="50"/>
    </row>
    <row r="828" spans="1:5" x14ac:dyDescent="0.25">
      <c r="A828" s="49"/>
      <c r="B828" s="49"/>
      <c r="C828" s="50"/>
      <c r="D828" s="50"/>
      <c r="E828" s="50"/>
    </row>
    <row r="829" spans="1:5" x14ac:dyDescent="0.25">
      <c r="A829" s="49"/>
      <c r="B829" s="49"/>
      <c r="C829" s="50"/>
      <c r="D829" s="50"/>
      <c r="E829" s="50"/>
    </row>
    <row r="830" spans="1:5" x14ac:dyDescent="0.25">
      <c r="A830" s="49"/>
      <c r="B830" s="49"/>
      <c r="C830" s="50"/>
      <c r="D830" s="50"/>
      <c r="E830" s="50"/>
    </row>
    <row r="831" spans="1:5" x14ac:dyDescent="0.25">
      <c r="A831" s="49"/>
      <c r="B831" s="49"/>
      <c r="C831" s="50"/>
      <c r="D831" s="50"/>
      <c r="E831" s="50"/>
    </row>
    <row r="832" spans="1:5" x14ac:dyDescent="0.25">
      <c r="A832" s="49"/>
      <c r="B832" s="49"/>
      <c r="C832" s="50"/>
      <c r="D832" s="50"/>
      <c r="E832" s="50"/>
    </row>
    <row r="833" spans="1:5" x14ac:dyDescent="0.25">
      <c r="A833" s="49"/>
      <c r="B833" s="49"/>
      <c r="C833" s="50"/>
      <c r="D833" s="50"/>
      <c r="E833" s="50"/>
    </row>
    <row r="834" spans="1:5" x14ac:dyDescent="0.25">
      <c r="A834" s="49"/>
      <c r="B834" s="49"/>
      <c r="C834" s="50"/>
      <c r="D834" s="50"/>
      <c r="E834" s="50"/>
    </row>
    <row r="835" spans="1:5" x14ac:dyDescent="0.25">
      <c r="A835" s="49"/>
      <c r="B835" s="49"/>
      <c r="C835" s="50"/>
      <c r="D835" s="50"/>
      <c r="E835" s="50"/>
    </row>
    <row r="836" spans="1:5" x14ac:dyDescent="0.25">
      <c r="A836" s="49"/>
      <c r="B836" s="49"/>
      <c r="C836" s="50"/>
      <c r="D836" s="50"/>
      <c r="E836" s="50"/>
    </row>
    <row r="837" spans="1:5" x14ac:dyDescent="0.25">
      <c r="A837" s="49"/>
      <c r="B837" s="49"/>
      <c r="C837" s="50"/>
      <c r="D837" s="50"/>
      <c r="E837" s="50"/>
    </row>
    <row r="838" spans="1:5" x14ac:dyDescent="0.25">
      <c r="A838" s="49"/>
      <c r="B838" s="49"/>
      <c r="C838" s="50"/>
      <c r="D838" s="50"/>
      <c r="E838" s="50"/>
    </row>
    <row r="839" spans="1:5" x14ac:dyDescent="0.25">
      <c r="A839" s="49"/>
      <c r="B839" s="49"/>
      <c r="C839" s="50"/>
      <c r="D839" s="50"/>
      <c r="E839" s="50"/>
    </row>
    <row r="840" spans="1:5" x14ac:dyDescent="0.25">
      <c r="A840" s="49"/>
      <c r="B840" s="49"/>
      <c r="C840" s="50"/>
      <c r="D840" s="50"/>
      <c r="E840" s="50"/>
    </row>
    <row r="841" spans="1:5" x14ac:dyDescent="0.25">
      <c r="A841" s="49"/>
      <c r="B841" s="49"/>
      <c r="C841" s="50"/>
      <c r="D841" s="50"/>
      <c r="E841" s="50"/>
    </row>
    <row r="842" spans="1:5" x14ac:dyDescent="0.25">
      <c r="A842" s="49"/>
      <c r="B842" s="49"/>
      <c r="C842" s="50"/>
      <c r="D842" s="50"/>
      <c r="E842" s="50"/>
    </row>
    <row r="843" spans="1:5" x14ac:dyDescent="0.25">
      <c r="A843" s="49"/>
      <c r="B843" s="49"/>
      <c r="C843" s="50"/>
      <c r="D843" s="50"/>
      <c r="E843" s="50"/>
    </row>
    <row r="844" spans="1:5" x14ac:dyDescent="0.25">
      <c r="A844" s="49"/>
      <c r="B844" s="49"/>
      <c r="C844" s="50"/>
      <c r="D844" s="50"/>
      <c r="E844" s="50"/>
    </row>
    <row r="845" spans="1:5" x14ac:dyDescent="0.25">
      <c r="A845" s="49"/>
      <c r="B845" s="49"/>
      <c r="C845" s="50"/>
      <c r="D845" s="50"/>
      <c r="E845" s="50"/>
    </row>
    <row r="846" spans="1:5" x14ac:dyDescent="0.25">
      <c r="A846" s="49"/>
      <c r="B846" s="49"/>
      <c r="C846" s="50"/>
      <c r="D846" s="50"/>
      <c r="E846" s="50"/>
    </row>
    <row r="847" spans="1:5" x14ac:dyDescent="0.25">
      <c r="A847" s="49"/>
      <c r="B847" s="49"/>
      <c r="C847" s="50"/>
      <c r="D847" s="50"/>
      <c r="E847" s="50"/>
    </row>
    <row r="848" spans="1:5" x14ac:dyDescent="0.25">
      <c r="A848" s="49"/>
      <c r="B848" s="49"/>
      <c r="C848" s="50"/>
      <c r="D848" s="50"/>
      <c r="E848" s="50"/>
    </row>
    <row r="849" spans="1:5" x14ac:dyDescent="0.25">
      <c r="A849" s="49"/>
      <c r="B849" s="49"/>
      <c r="C849" s="50"/>
      <c r="D849" s="50"/>
      <c r="E849" s="50"/>
    </row>
    <row r="850" spans="1:5" x14ac:dyDescent="0.25">
      <c r="A850" s="49"/>
      <c r="B850" s="49"/>
      <c r="C850" s="50"/>
      <c r="D850" s="50"/>
      <c r="E850" s="50"/>
    </row>
    <row r="851" spans="1:5" x14ac:dyDescent="0.25">
      <c r="A851" s="49"/>
      <c r="B851" s="49"/>
      <c r="C851" s="50"/>
      <c r="D851" s="50"/>
      <c r="E851" s="50"/>
    </row>
    <row r="852" spans="1:5" x14ac:dyDescent="0.25">
      <c r="A852" s="49"/>
      <c r="B852" s="49"/>
      <c r="C852" s="50"/>
      <c r="D852" s="50"/>
      <c r="E852" s="50"/>
    </row>
    <row r="853" spans="1:5" x14ac:dyDescent="0.25">
      <c r="A853" s="49"/>
      <c r="B853" s="49"/>
      <c r="C853" s="50"/>
      <c r="D853" s="50"/>
      <c r="E853" s="50"/>
    </row>
    <row r="854" spans="1:5" x14ac:dyDescent="0.25">
      <c r="A854" s="49"/>
      <c r="B854" s="49"/>
      <c r="C854" s="50"/>
      <c r="D854" s="50"/>
      <c r="E854" s="50"/>
    </row>
    <row r="855" spans="1:5" x14ac:dyDescent="0.25">
      <c r="A855" s="49"/>
      <c r="B855" s="49"/>
      <c r="C855" s="50"/>
      <c r="D855" s="50"/>
      <c r="E855" s="50"/>
    </row>
    <row r="856" spans="1:5" x14ac:dyDescent="0.25">
      <c r="A856" s="49"/>
      <c r="B856" s="49"/>
      <c r="C856" s="50"/>
      <c r="D856" s="50"/>
      <c r="E856" s="50"/>
    </row>
    <row r="857" spans="1:5" x14ac:dyDescent="0.25">
      <c r="A857" s="49"/>
      <c r="B857" s="49"/>
      <c r="C857" s="50"/>
      <c r="D857" s="50"/>
      <c r="E857" s="50"/>
    </row>
    <row r="858" spans="1:5" x14ac:dyDescent="0.25">
      <c r="A858" s="49"/>
      <c r="B858" s="49"/>
      <c r="C858" s="50"/>
      <c r="D858" s="50"/>
      <c r="E858" s="50"/>
    </row>
    <row r="859" spans="1:5" x14ac:dyDescent="0.25">
      <c r="A859" s="49"/>
      <c r="B859" s="49"/>
      <c r="C859" s="50"/>
      <c r="D859" s="50"/>
      <c r="E859" s="50"/>
    </row>
    <row r="860" spans="1:5" x14ac:dyDescent="0.25">
      <c r="A860" s="49"/>
      <c r="B860" s="49"/>
      <c r="C860" s="50"/>
      <c r="D860" s="50"/>
      <c r="E860" s="50"/>
    </row>
    <row r="861" spans="1:5" x14ac:dyDescent="0.25">
      <c r="A861" s="49"/>
      <c r="B861" s="49"/>
      <c r="C861" s="50"/>
      <c r="D861" s="50"/>
      <c r="E861" s="50"/>
    </row>
    <row r="862" spans="1:5" x14ac:dyDescent="0.25">
      <c r="A862" s="49"/>
      <c r="B862" s="49"/>
      <c r="C862" s="50"/>
      <c r="D862" s="50"/>
      <c r="E862" s="50"/>
    </row>
    <row r="863" spans="1:5" x14ac:dyDescent="0.25">
      <c r="A863" s="49"/>
      <c r="B863" s="49"/>
      <c r="C863" s="50"/>
      <c r="D863" s="50"/>
      <c r="E863" s="50"/>
    </row>
    <row r="864" spans="1:5" x14ac:dyDescent="0.25">
      <c r="A864" s="49"/>
      <c r="B864" s="49"/>
      <c r="C864" s="50"/>
      <c r="D864" s="50"/>
      <c r="E864" s="50"/>
    </row>
    <row r="865" spans="1:5" x14ac:dyDescent="0.25">
      <c r="A865" s="49"/>
      <c r="B865" s="49"/>
      <c r="C865" s="50"/>
      <c r="D865" s="50"/>
      <c r="E865" s="50"/>
    </row>
    <row r="866" spans="1:5" x14ac:dyDescent="0.25">
      <c r="A866" s="49"/>
      <c r="B866" s="49"/>
      <c r="C866" s="50"/>
      <c r="D866" s="50"/>
      <c r="E866" s="50"/>
    </row>
    <row r="867" spans="1:5" x14ac:dyDescent="0.25">
      <c r="A867" s="49"/>
      <c r="B867" s="49"/>
      <c r="C867" s="50"/>
      <c r="D867" s="50"/>
      <c r="E867" s="50"/>
    </row>
    <row r="868" spans="1:5" x14ac:dyDescent="0.25">
      <c r="A868" s="49"/>
      <c r="B868" s="49"/>
      <c r="C868" s="50"/>
      <c r="D868" s="50"/>
      <c r="E868" s="50"/>
    </row>
    <row r="869" spans="1:5" x14ac:dyDescent="0.25">
      <c r="A869" s="49"/>
      <c r="B869" s="49"/>
      <c r="C869" s="50"/>
      <c r="D869" s="50"/>
      <c r="E869" s="50"/>
    </row>
    <row r="870" spans="1:5" x14ac:dyDescent="0.25">
      <c r="A870" s="49"/>
      <c r="B870" s="49"/>
      <c r="C870" s="50"/>
      <c r="D870" s="50"/>
      <c r="E870" s="50"/>
    </row>
    <row r="871" spans="1:5" x14ac:dyDescent="0.25">
      <c r="A871" s="49"/>
      <c r="B871" s="49"/>
      <c r="C871" s="50"/>
      <c r="D871" s="50"/>
      <c r="E871" s="50"/>
    </row>
    <row r="872" spans="1:5" x14ac:dyDescent="0.25">
      <c r="A872" s="49"/>
      <c r="B872" s="49"/>
      <c r="C872" s="50"/>
      <c r="D872" s="50"/>
      <c r="E872" s="50"/>
    </row>
    <row r="873" spans="1:5" x14ac:dyDescent="0.25">
      <c r="A873" s="49"/>
      <c r="B873" s="49"/>
      <c r="C873" s="50"/>
      <c r="D873" s="50"/>
      <c r="E873" s="50"/>
    </row>
    <row r="874" spans="1:5" x14ac:dyDescent="0.25">
      <c r="A874" s="49"/>
      <c r="B874" s="49"/>
      <c r="C874" s="50"/>
      <c r="D874" s="50"/>
      <c r="E874" s="50"/>
    </row>
    <row r="875" spans="1:5" x14ac:dyDescent="0.25">
      <c r="A875" s="49"/>
      <c r="B875" s="49"/>
      <c r="C875" s="50"/>
      <c r="D875" s="50"/>
      <c r="E875" s="50"/>
    </row>
    <row r="876" spans="1:5" x14ac:dyDescent="0.25">
      <c r="A876" s="49"/>
      <c r="B876" s="49"/>
      <c r="C876" s="50"/>
      <c r="D876" s="50"/>
      <c r="E876" s="50"/>
    </row>
    <row r="877" spans="1:5" x14ac:dyDescent="0.25">
      <c r="A877" s="49"/>
      <c r="B877" s="49"/>
      <c r="C877" s="50"/>
      <c r="D877" s="50"/>
      <c r="E877" s="50"/>
    </row>
    <row r="878" spans="1:5" x14ac:dyDescent="0.25">
      <c r="A878" s="49"/>
      <c r="B878" s="49"/>
      <c r="C878" s="50"/>
      <c r="D878" s="50"/>
      <c r="E878" s="50"/>
    </row>
    <row r="879" spans="1:5" x14ac:dyDescent="0.25">
      <c r="A879" s="49"/>
      <c r="B879" s="49"/>
      <c r="C879" s="50"/>
      <c r="D879" s="50"/>
      <c r="E879" s="50"/>
    </row>
    <row r="880" spans="1:5" x14ac:dyDescent="0.25">
      <c r="A880" s="49"/>
      <c r="B880" s="49"/>
      <c r="C880" s="50"/>
      <c r="D880" s="50"/>
      <c r="E880" s="50"/>
    </row>
    <row r="881" spans="1:5" x14ac:dyDescent="0.25">
      <c r="A881" s="49"/>
      <c r="B881" s="49"/>
      <c r="C881" s="50"/>
      <c r="D881" s="50"/>
      <c r="E881" s="50"/>
    </row>
    <row r="882" spans="1:5" x14ac:dyDescent="0.25">
      <c r="A882" s="49"/>
      <c r="B882" s="49"/>
      <c r="C882" s="50"/>
      <c r="D882" s="50"/>
      <c r="E882" s="50"/>
    </row>
    <row r="883" spans="1:5" x14ac:dyDescent="0.25">
      <c r="A883" s="49"/>
      <c r="B883" s="49"/>
      <c r="C883" s="50"/>
      <c r="D883" s="50"/>
      <c r="E883" s="50"/>
    </row>
    <row r="884" spans="1:5" x14ac:dyDescent="0.25">
      <c r="A884" s="49"/>
      <c r="B884" s="49"/>
      <c r="C884" s="50"/>
      <c r="D884" s="50"/>
      <c r="E884" s="50"/>
    </row>
    <row r="885" spans="1:5" x14ac:dyDescent="0.25">
      <c r="A885" s="49"/>
      <c r="B885" s="49"/>
      <c r="C885" s="50"/>
      <c r="D885" s="50"/>
      <c r="E885" s="50"/>
    </row>
    <row r="886" spans="1:5" x14ac:dyDescent="0.25">
      <c r="A886" s="49"/>
      <c r="B886" s="49"/>
      <c r="C886" s="50"/>
      <c r="D886" s="50"/>
      <c r="E886" s="50"/>
    </row>
    <row r="887" spans="1:5" x14ac:dyDescent="0.25">
      <c r="A887" s="49"/>
      <c r="B887" s="49"/>
      <c r="C887" s="50"/>
      <c r="D887" s="50"/>
      <c r="E887" s="50"/>
    </row>
    <row r="888" spans="1:5" x14ac:dyDescent="0.25">
      <c r="A888" s="49"/>
      <c r="B888" s="49"/>
      <c r="C888" s="50"/>
      <c r="D888" s="50"/>
      <c r="E888" s="50"/>
    </row>
    <row r="889" spans="1:5" x14ac:dyDescent="0.25">
      <c r="A889" s="49"/>
      <c r="B889" s="49"/>
      <c r="C889" s="50"/>
      <c r="D889" s="50"/>
      <c r="E889" s="50"/>
    </row>
    <row r="890" spans="1:5" x14ac:dyDescent="0.25">
      <c r="A890" s="49"/>
      <c r="B890" s="49"/>
      <c r="C890" s="50"/>
      <c r="D890" s="50"/>
      <c r="E890" s="50"/>
    </row>
    <row r="891" spans="1:5" x14ac:dyDescent="0.25">
      <c r="A891" s="49"/>
      <c r="B891" s="49"/>
      <c r="C891" s="50"/>
      <c r="D891" s="50"/>
      <c r="E891" s="50"/>
    </row>
    <row r="892" spans="1:5" x14ac:dyDescent="0.25">
      <c r="A892" s="49"/>
      <c r="B892" s="49"/>
      <c r="C892" s="50"/>
      <c r="D892" s="50"/>
      <c r="E892" s="50"/>
    </row>
    <row r="893" spans="1:5" x14ac:dyDescent="0.25">
      <c r="A893" s="49"/>
      <c r="B893" s="49"/>
      <c r="C893" s="50"/>
      <c r="D893" s="50"/>
      <c r="E893" s="50"/>
    </row>
    <row r="894" spans="1:5" x14ac:dyDescent="0.25">
      <c r="A894" s="49"/>
      <c r="B894" s="49"/>
      <c r="C894" s="50"/>
      <c r="D894" s="50"/>
      <c r="E894" s="50"/>
    </row>
    <row r="895" spans="1:5" x14ac:dyDescent="0.25">
      <c r="A895" s="49"/>
      <c r="B895" s="49"/>
      <c r="C895" s="50"/>
      <c r="D895" s="50"/>
      <c r="E895" s="50"/>
    </row>
    <row r="896" spans="1:5" x14ac:dyDescent="0.25">
      <c r="A896" s="49"/>
      <c r="B896" s="49"/>
      <c r="C896" s="50"/>
      <c r="D896" s="50"/>
      <c r="E896" s="50"/>
    </row>
    <row r="897" spans="1:5" x14ac:dyDescent="0.25">
      <c r="A897" s="49"/>
      <c r="B897" s="49"/>
      <c r="C897" s="50"/>
      <c r="D897" s="50"/>
      <c r="E897" s="50"/>
    </row>
    <row r="898" spans="1:5" x14ac:dyDescent="0.25">
      <c r="A898" s="49"/>
      <c r="B898" s="49"/>
      <c r="C898" s="50"/>
      <c r="D898" s="50"/>
      <c r="E898" s="50"/>
    </row>
    <row r="899" spans="1:5" x14ac:dyDescent="0.25">
      <c r="A899" s="49"/>
      <c r="B899" s="49"/>
      <c r="C899" s="50"/>
      <c r="D899" s="50"/>
      <c r="E899" s="50"/>
    </row>
    <row r="900" spans="1:5" x14ac:dyDescent="0.25">
      <c r="A900" s="49"/>
      <c r="B900" s="49"/>
      <c r="C900" s="50"/>
      <c r="D900" s="50"/>
      <c r="E900" s="50"/>
    </row>
    <row r="901" spans="1:5" x14ac:dyDescent="0.25">
      <c r="A901" s="49"/>
      <c r="B901" s="49"/>
      <c r="C901" s="50"/>
      <c r="D901" s="50"/>
      <c r="E901" s="50"/>
    </row>
    <row r="902" spans="1:5" x14ac:dyDescent="0.25">
      <c r="A902" s="49"/>
      <c r="B902" s="49"/>
      <c r="C902" s="50"/>
      <c r="D902" s="50"/>
      <c r="E902" s="50"/>
    </row>
    <row r="903" spans="1:5" x14ac:dyDescent="0.25">
      <c r="A903" s="49"/>
      <c r="B903" s="49"/>
      <c r="C903" s="50"/>
      <c r="D903" s="50"/>
      <c r="E903" s="50"/>
    </row>
    <row r="904" spans="1:5" x14ac:dyDescent="0.25">
      <c r="A904" s="49"/>
      <c r="B904" s="49"/>
      <c r="C904" s="50"/>
      <c r="D904" s="50"/>
      <c r="E904" s="50"/>
    </row>
    <row r="905" spans="1:5" x14ac:dyDescent="0.25">
      <c r="A905" s="49"/>
      <c r="B905" s="49"/>
      <c r="C905" s="50"/>
      <c r="D905" s="50"/>
      <c r="E905" s="50"/>
    </row>
    <row r="906" spans="1:5" x14ac:dyDescent="0.25">
      <c r="A906" s="49"/>
      <c r="B906" s="49"/>
      <c r="C906" s="50"/>
      <c r="D906" s="50"/>
      <c r="E906" s="50"/>
    </row>
    <row r="907" spans="1:5" x14ac:dyDescent="0.25">
      <c r="A907" s="49"/>
      <c r="B907" s="49"/>
      <c r="C907" s="50"/>
      <c r="D907" s="50"/>
      <c r="E907" s="50"/>
    </row>
    <row r="908" spans="1:5" x14ac:dyDescent="0.25">
      <c r="A908" s="49"/>
      <c r="B908" s="49"/>
      <c r="C908" s="50"/>
      <c r="D908" s="50"/>
      <c r="E908" s="50"/>
    </row>
    <row r="909" spans="1:5" x14ac:dyDescent="0.25">
      <c r="A909" s="49"/>
      <c r="B909" s="49"/>
      <c r="C909" s="50"/>
      <c r="D909" s="50"/>
      <c r="E909" s="50"/>
    </row>
    <row r="910" spans="1:5" x14ac:dyDescent="0.25">
      <c r="A910" s="49"/>
      <c r="B910" s="49"/>
      <c r="C910" s="50"/>
      <c r="D910" s="50"/>
      <c r="E910" s="50"/>
    </row>
    <row r="911" spans="1:5" x14ac:dyDescent="0.25">
      <c r="A911" s="49"/>
      <c r="B911" s="49"/>
      <c r="C911" s="50"/>
      <c r="D911" s="50"/>
      <c r="E911" s="50"/>
    </row>
    <row r="912" spans="1:5" x14ac:dyDescent="0.25">
      <c r="A912" s="49"/>
      <c r="B912" s="49"/>
      <c r="C912" s="50"/>
      <c r="D912" s="50"/>
      <c r="E912" s="50"/>
    </row>
    <row r="913" spans="1:5" x14ac:dyDescent="0.25">
      <c r="A913" s="49"/>
      <c r="B913" s="49"/>
      <c r="C913" s="50"/>
      <c r="D913" s="50"/>
      <c r="E913" s="50"/>
    </row>
    <row r="914" spans="1:5" x14ac:dyDescent="0.25">
      <c r="A914" s="49"/>
      <c r="B914" s="49"/>
      <c r="C914" s="50"/>
      <c r="D914" s="50"/>
      <c r="E914" s="50"/>
    </row>
    <row r="915" spans="1:5" x14ac:dyDescent="0.25">
      <c r="A915" s="49"/>
      <c r="B915" s="49"/>
      <c r="C915" s="50"/>
      <c r="D915" s="50"/>
      <c r="E915" s="50"/>
    </row>
    <row r="916" spans="1:5" x14ac:dyDescent="0.25">
      <c r="A916" s="49"/>
      <c r="B916" s="49"/>
      <c r="C916" s="50"/>
      <c r="D916" s="50"/>
      <c r="E916" s="50"/>
    </row>
    <row r="917" spans="1:5" x14ac:dyDescent="0.25">
      <c r="A917" s="49"/>
      <c r="B917" s="49"/>
      <c r="C917" s="50"/>
      <c r="D917" s="50"/>
      <c r="E917" s="50"/>
    </row>
    <row r="918" spans="1:5" x14ac:dyDescent="0.25">
      <c r="A918" s="49"/>
      <c r="B918" s="49"/>
      <c r="C918" s="50"/>
      <c r="D918" s="50"/>
      <c r="E918" s="50"/>
    </row>
    <row r="919" spans="1:5" x14ac:dyDescent="0.25">
      <c r="A919" s="49"/>
      <c r="B919" s="49"/>
      <c r="C919" s="50"/>
      <c r="D919" s="50"/>
      <c r="E919" s="50"/>
    </row>
    <row r="920" spans="1:5" x14ac:dyDescent="0.25">
      <c r="A920" s="49"/>
      <c r="B920" s="49"/>
      <c r="C920" s="50"/>
      <c r="D920" s="50"/>
      <c r="E920" s="50"/>
    </row>
    <row r="921" spans="1:5" x14ac:dyDescent="0.25">
      <c r="A921" s="49"/>
      <c r="B921" s="49"/>
      <c r="C921" s="50"/>
      <c r="D921" s="50"/>
      <c r="E921" s="50"/>
    </row>
    <row r="922" spans="1:5" x14ac:dyDescent="0.25">
      <c r="A922" s="49"/>
      <c r="B922" s="49"/>
      <c r="C922" s="50"/>
      <c r="D922" s="50"/>
      <c r="E922" s="50"/>
    </row>
    <row r="923" spans="1:5" x14ac:dyDescent="0.25">
      <c r="A923" s="49"/>
      <c r="B923" s="49"/>
      <c r="C923" s="50"/>
      <c r="D923" s="50"/>
      <c r="E923" s="50"/>
    </row>
    <row r="924" spans="1:5" x14ac:dyDescent="0.25">
      <c r="A924" s="49"/>
      <c r="B924" s="49"/>
      <c r="C924" s="50"/>
      <c r="D924" s="50"/>
      <c r="E924" s="50"/>
    </row>
    <row r="925" spans="1:5" x14ac:dyDescent="0.25">
      <c r="A925" s="49"/>
      <c r="B925" s="49"/>
      <c r="C925" s="50"/>
      <c r="D925" s="50"/>
      <c r="E925" s="50"/>
    </row>
    <row r="926" spans="1:5" x14ac:dyDescent="0.25">
      <c r="A926" s="49"/>
      <c r="B926" s="49"/>
      <c r="C926" s="50"/>
      <c r="D926" s="50"/>
      <c r="E926" s="50"/>
    </row>
    <row r="927" spans="1:5" x14ac:dyDescent="0.25">
      <c r="A927" s="49"/>
      <c r="B927" s="49"/>
      <c r="C927" s="50"/>
      <c r="D927" s="50"/>
      <c r="E927" s="50"/>
    </row>
    <row r="928" spans="1:5" x14ac:dyDescent="0.25">
      <c r="A928" s="49"/>
      <c r="B928" s="49"/>
      <c r="C928" s="50"/>
      <c r="D928" s="50"/>
      <c r="E928" s="50"/>
    </row>
    <row r="929" spans="1:5" x14ac:dyDescent="0.25">
      <c r="A929" s="49"/>
      <c r="B929" s="49"/>
      <c r="C929" s="50"/>
      <c r="D929" s="50"/>
      <c r="E929" s="50"/>
    </row>
    <row r="930" spans="1:5" x14ac:dyDescent="0.25">
      <c r="A930" s="49"/>
      <c r="B930" s="49"/>
      <c r="C930" s="50"/>
      <c r="D930" s="50"/>
      <c r="E930" s="50"/>
    </row>
    <row r="931" spans="1:5" x14ac:dyDescent="0.25">
      <c r="A931" s="49"/>
      <c r="B931" s="49"/>
      <c r="C931" s="50"/>
      <c r="D931" s="50"/>
      <c r="E931" s="50"/>
    </row>
    <row r="932" spans="1:5" x14ac:dyDescent="0.25">
      <c r="A932" s="49"/>
      <c r="B932" s="49"/>
      <c r="C932" s="50"/>
      <c r="D932" s="50"/>
      <c r="E932" s="50"/>
    </row>
    <row r="933" spans="1:5" x14ac:dyDescent="0.25">
      <c r="A933" s="49"/>
      <c r="B933" s="49"/>
      <c r="C933" s="50"/>
      <c r="D933" s="50"/>
      <c r="E933" s="50"/>
    </row>
    <row r="934" spans="1:5" x14ac:dyDescent="0.25">
      <c r="A934" s="49"/>
      <c r="B934" s="49"/>
      <c r="C934" s="50"/>
      <c r="D934" s="50"/>
      <c r="E934" s="50"/>
    </row>
    <row r="935" spans="1:5" x14ac:dyDescent="0.25">
      <c r="A935" s="49"/>
      <c r="B935" s="49"/>
      <c r="C935" s="50"/>
      <c r="D935" s="50"/>
      <c r="E935" s="50"/>
    </row>
    <row r="936" spans="1:5" x14ac:dyDescent="0.25">
      <c r="A936" s="49"/>
      <c r="B936" s="49"/>
      <c r="C936" s="50"/>
      <c r="D936" s="50"/>
      <c r="E936" s="50"/>
    </row>
    <row r="937" spans="1:5" x14ac:dyDescent="0.25">
      <c r="A937" s="49"/>
      <c r="B937" s="49"/>
      <c r="C937" s="50"/>
      <c r="D937" s="50"/>
      <c r="E937" s="50"/>
    </row>
    <row r="938" spans="1:5" x14ac:dyDescent="0.25">
      <c r="A938" s="49"/>
      <c r="B938" s="49"/>
      <c r="C938" s="50"/>
      <c r="D938" s="50"/>
      <c r="E938" s="50"/>
    </row>
    <row r="939" spans="1:5" x14ac:dyDescent="0.25">
      <c r="A939" s="49"/>
      <c r="B939" s="49"/>
      <c r="C939" s="50"/>
      <c r="D939" s="50"/>
      <c r="E939" s="50"/>
    </row>
    <row r="940" spans="1:5" x14ac:dyDescent="0.25">
      <c r="A940" s="49"/>
      <c r="B940" s="49"/>
      <c r="C940" s="50"/>
      <c r="D940" s="50"/>
      <c r="E940" s="50"/>
    </row>
    <row r="941" spans="1:5" x14ac:dyDescent="0.25">
      <c r="A941" s="49"/>
      <c r="B941" s="49"/>
      <c r="C941" s="50"/>
      <c r="D941" s="50"/>
      <c r="E941" s="50"/>
    </row>
    <row r="942" spans="1:5" x14ac:dyDescent="0.25">
      <c r="A942" s="49"/>
      <c r="B942" s="49"/>
      <c r="C942" s="50"/>
      <c r="D942" s="50"/>
      <c r="E942" s="50"/>
    </row>
    <row r="943" spans="1:5" x14ac:dyDescent="0.25">
      <c r="A943" s="49"/>
      <c r="B943" s="49"/>
      <c r="C943" s="50"/>
      <c r="D943" s="50"/>
      <c r="E943" s="50"/>
    </row>
    <row r="944" spans="1:5" x14ac:dyDescent="0.25">
      <c r="A944" s="49"/>
      <c r="B944" s="49"/>
      <c r="C944" s="50"/>
      <c r="D944" s="50"/>
      <c r="E944" s="50"/>
    </row>
    <row r="945" spans="1:5" x14ac:dyDescent="0.25">
      <c r="A945" s="49"/>
      <c r="B945" s="49"/>
      <c r="C945" s="50"/>
      <c r="D945" s="50"/>
      <c r="E945" s="50"/>
    </row>
    <row r="946" spans="1:5" x14ac:dyDescent="0.25">
      <c r="A946" s="49"/>
      <c r="B946" s="49"/>
      <c r="C946" s="50"/>
      <c r="D946" s="50"/>
      <c r="E946" s="50"/>
    </row>
    <row r="947" spans="1:5" x14ac:dyDescent="0.25">
      <c r="A947" s="49"/>
      <c r="B947" s="49"/>
      <c r="C947" s="50"/>
      <c r="D947" s="50"/>
      <c r="E947" s="50"/>
    </row>
    <row r="948" spans="1:5" x14ac:dyDescent="0.25">
      <c r="A948" s="49"/>
      <c r="B948" s="49"/>
      <c r="C948" s="50"/>
      <c r="D948" s="50"/>
      <c r="E948" s="50"/>
    </row>
    <row r="949" spans="1:5" x14ac:dyDescent="0.25">
      <c r="A949" s="49"/>
      <c r="B949" s="49"/>
      <c r="C949" s="50"/>
      <c r="D949" s="50"/>
      <c r="E949" s="50"/>
    </row>
    <row r="950" spans="1:5" x14ac:dyDescent="0.25">
      <c r="A950" s="49"/>
      <c r="B950" s="49"/>
      <c r="C950" s="50"/>
      <c r="D950" s="50"/>
      <c r="E950" s="50"/>
    </row>
    <row r="951" spans="1:5" x14ac:dyDescent="0.25">
      <c r="A951" s="49"/>
      <c r="B951" s="49"/>
      <c r="C951" s="50"/>
      <c r="D951" s="50"/>
      <c r="E951" s="50"/>
    </row>
    <row r="952" spans="1:5" x14ac:dyDescent="0.25">
      <c r="A952" s="49"/>
      <c r="B952" s="49"/>
      <c r="C952" s="50"/>
      <c r="D952" s="50"/>
      <c r="E952" s="50"/>
    </row>
    <row r="953" spans="1:5" x14ac:dyDescent="0.25">
      <c r="A953" s="49"/>
      <c r="B953" s="49"/>
      <c r="C953" s="50"/>
      <c r="D953" s="50"/>
      <c r="E953" s="50"/>
    </row>
    <row r="954" spans="1:5" x14ac:dyDescent="0.25">
      <c r="A954" s="49"/>
      <c r="B954" s="49"/>
      <c r="C954" s="50"/>
      <c r="D954" s="50"/>
      <c r="E954" s="50"/>
    </row>
    <row r="955" spans="1:5" x14ac:dyDescent="0.25">
      <c r="A955" s="49"/>
      <c r="B955" s="49"/>
      <c r="C955" s="50"/>
      <c r="D955" s="50"/>
      <c r="E955" s="50"/>
    </row>
    <row r="956" spans="1:5" x14ac:dyDescent="0.25">
      <c r="A956" s="49"/>
      <c r="B956" s="49"/>
      <c r="C956" s="50"/>
      <c r="D956" s="50"/>
      <c r="E956" s="50"/>
    </row>
    <row r="957" spans="1:5" x14ac:dyDescent="0.25">
      <c r="A957" s="49"/>
      <c r="B957" s="49"/>
      <c r="C957" s="50"/>
      <c r="D957" s="50"/>
      <c r="E957" s="50"/>
    </row>
    <row r="958" spans="1:5" x14ac:dyDescent="0.25">
      <c r="A958" s="49"/>
      <c r="B958" s="49"/>
      <c r="C958" s="50"/>
      <c r="D958" s="50"/>
      <c r="E958" s="50"/>
    </row>
    <row r="959" spans="1:5" x14ac:dyDescent="0.25">
      <c r="A959" s="49"/>
      <c r="B959" s="49"/>
      <c r="C959" s="50"/>
      <c r="D959" s="50"/>
      <c r="E959" s="50"/>
    </row>
    <row r="960" spans="1:5" x14ac:dyDescent="0.25">
      <c r="A960" s="49"/>
      <c r="B960" s="49"/>
      <c r="C960" s="50"/>
      <c r="D960" s="50"/>
      <c r="E960" s="50"/>
    </row>
    <row r="961" spans="1:5" x14ac:dyDescent="0.25">
      <c r="A961" s="49"/>
      <c r="B961" s="49"/>
      <c r="C961" s="50"/>
      <c r="D961" s="50"/>
      <c r="E961" s="50"/>
    </row>
    <row r="962" spans="1:5" x14ac:dyDescent="0.25">
      <c r="A962" s="49"/>
      <c r="B962" s="49"/>
      <c r="C962" s="50"/>
      <c r="D962" s="50"/>
      <c r="E962" s="50"/>
    </row>
    <row r="963" spans="1:5" x14ac:dyDescent="0.25">
      <c r="A963" s="49"/>
      <c r="B963" s="49"/>
      <c r="C963" s="50"/>
      <c r="D963" s="50"/>
      <c r="E963" s="50"/>
    </row>
    <row r="964" spans="1:5" x14ac:dyDescent="0.25">
      <c r="A964" s="49"/>
      <c r="B964" s="49"/>
      <c r="C964" s="50"/>
      <c r="D964" s="50"/>
      <c r="E964" s="50"/>
    </row>
    <row r="965" spans="1:5" x14ac:dyDescent="0.25">
      <c r="A965" s="49"/>
      <c r="B965" s="49"/>
      <c r="C965" s="50"/>
      <c r="D965" s="50"/>
      <c r="E965" s="50"/>
    </row>
    <row r="966" spans="1:5" x14ac:dyDescent="0.25">
      <c r="A966" s="49"/>
      <c r="B966" s="49"/>
      <c r="C966" s="50"/>
      <c r="D966" s="50"/>
      <c r="E966" s="50"/>
    </row>
    <row r="967" spans="1:5" x14ac:dyDescent="0.25">
      <c r="A967" s="49"/>
      <c r="B967" s="49"/>
      <c r="C967" s="50"/>
      <c r="D967" s="50"/>
      <c r="E967" s="50"/>
    </row>
    <row r="968" spans="1:5" x14ac:dyDescent="0.25">
      <c r="A968" s="49"/>
      <c r="B968" s="49"/>
      <c r="C968" s="50"/>
      <c r="D968" s="50"/>
      <c r="E968" s="50"/>
    </row>
    <row r="969" spans="1:5" x14ac:dyDescent="0.25">
      <c r="A969" s="49"/>
      <c r="B969" s="49"/>
      <c r="C969" s="50"/>
      <c r="D969" s="50"/>
      <c r="E969" s="50"/>
    </row>
    <row r="970" spans="1:5" x14ac:dyDescent="0.25">
      <c r="A970" s="49"/>
      <c r="B970" s="49"/>
      <c r="C970" s="50"/>
      <c r="D970" s="50"/>
      <c r="E970" s="50"/>
    </row>
    <row r="971" spans="1:5" x14ac:dyDescent="0.25">
      <c r="A971" s="49"/>
      <c r="B971" s="49"/>
      <c r="C971" s="50"/>
      <c r="D971" s="50"/>
      <c r="E971" s="50"/>
    </row>
    <row r="972" spans="1:5" x14ac:dyDescent="0.25">
      <c r="A972" s="49"/>
      <c r="B972" s="49"/>
      <c r="C972" s="50"/>
      <c r="D972" s="50"/>
      <c r="E972" s="50"/>
    </row>
    <row r="973" spans="1:5" x14ac:dyDescent="0.25">
      <c r="A973" s="49"/>
      <c r="B973" s="49"/>
      <c r="C973" s="50"/>
      <c r="D973" s="50"/>
      <c r="E973" s="50"/>
    </row>
    <row r="974" spans="1:5" x14ac:dyDescent="0.25">
      <c r="A974" s="49"/>
      <c r="B974" s="49"/>
      <c r="C974" s="50"/>
      <c r="D974" s="50"/>
      <c r="E974" s="50"/>
    </row>
    <row r="975" spans="1:5" x14ac:dyDescent="0.25">
      <c r="A975" s="49"/>
      <c r="B975" s="49"/>
      <c r="C975" s="50"/>
      <c r="D975" s="50"/>
      <c r="E975" s="50"/>
    </row>
    <row r="976" spans="1:5" x14ac:dyDescent="0.25">
      <c r="A976" s="49"/>
      <c r="B976" s="49"/>
      <c r="C976" s="50"/>
      <c r="D976" s="50"/>
      <c r="E976" s="50"/>
    </row>
    <row r="977" spans="1:5" x14ac:dyDescent="0.25">
      <c r="A977" s="49"/>
      <c r="B977" s="49"/>
      <c r="C977" s="50"/>
      <c r="D977" s="50"/>
      <c r="E977" s="50"/>
    </row>
    <row r="978" spans="1:5" x14ac:dyDescent="0.25">
      <c r="A978" s="49"/>
      <c r="B978" s="49"/>
      <c r="C978" s="50"/>
      <c r="D978" s="50"/>
      <c r="E978" s="50"/>
    </row>
    <row r="979" spans="1:5" x14ac:dyDescent="0.25">
      <c r="A979" s="49"/>
      <c r="B979" s="49"/>
      <c r="C979" s="50"/>
      <c r="D979" s="50"/>
      <c r="E979" s="50"/>
    </row>
    <row r="980" spans="1:5" x14ac:dyDescent="0.25">
      <c r="A980" s="49"/>
      <c r="B980" s="49"/>
      <c r="C980" s="50"/>
      <c r="D980" s="50"/>
      <c r="E980" s="50"/>
    </row>
    <row r="981" spans="1:5" x14ac:dyDescent="0.25">
      <c r="A981" s="49"/>
      <c r="B981" s="49"/>
      <c r="C981" s="50"/>
      <c r="D981" s="50"/>
      <c r="E981" s="50"/>
    </row>
    <row r="982" spans="1:5" x14ac:dyDescent="0.25">
      <c r="A982" s="49"/>
      <c r="B982" s="49"/>
      <c r="C982" s="50"/>
      <c r="D982" s="50"/>
      <c r="E982" s="50"/>
    </row>
    <row r="983" spans="1:5" x14ac:dyDescent="0.25">
      <c r="A983" s="49"/>
      <c r="B983" s="49"/>
      <c r="C983" s="50"/>
      <c r="D983" s="50"/>
      <c r="E983" s="50"/>
    </row>
    <row r="984" spans="1:5" x14ac:dyDescent="0.25">
      <c r="A984" s="49"/>
      <c r="B984" s="49"/>
      <c r="C984" s="50"/>
      <c r="D984" s="50"/>
      <c r="E984" s="50"/>
    </row>
    <row r="985" spans="1:5" x14ac:dyDescent="0.25">
      <c r="A985" s="49"/>
      <c r="B985" s="49"/>
      <c r="C985" s="50"/>
      <c r="D985" s="50"/>
      <c r="E985" s="50"/>
    </row>
    <row r="986" spans="1:5" x14ac:dyDescent="0.25">
      <c r="A986" s="49"/>
      <c r="B986" s="49"/>
      <c r="C986" s="50"/>
      <c r="D986" s="50"/>
      <c r="E986" s="50"/>
    </row>
    <row r="987" spans="1:5" x14ac:dyDescent="0.25">
      <c r="A987" s="49"/>
      <c r="B987" s="49"/>
      <c r="C987" s="50"/>
      <c r="D987" s="50"/>
      <c r="E987" s="50"/>
    </row>
    <row r="988" spans="1:5" x14ac:dyDescent="0.25">
      <c r="A988" s="49"/>
      <c r="B988" s="49"/>
      <c r="C988" s="50"/>
      <c r="D988" s="50"/>
      <c r="E988" s="50"/>
    </row>
    <row r="989" spans="1:5" x14ac:dyDescent="0.25">
      <c r="A989" s="49"/>
      <c r="B989" s="49"/>
      <c r="C989" s="50"/>
      <c r="D989" s="50"/>
      <c r="E989" s="50"/>
    </row>
    <row r="990" spans="1:5" x14ac:dyDescent="0.25">
      <c r="A990" s="49"/>
      <c r="B990" s="49"/>
      <c r="C990" s="50"/>
      <c r="D990" s="50"/>
      <c r="E990" s="50"/>
    </row>
    <row r="991" spans="1:5" x14ac:dyDescent="0.25">
      <c r="A991" s="49"/>
      <c r="B991" s="49"/>
      <c r="C991" s="50"/>
      <c r="D991" s="50"/>
      <c r="E991" s="50"/>
    </row>
    <row r="992" spans="1:5" x14ac:dyDescent="0.25">
      <c r="A992" s="49"/>
      <c r="B992" s="49"/>
      <c r="C992" s="50"/>
      <c r="D992" s="50"/>
      <c r="E992" s="50"/>
    </row>
    <row r="993" spans="1:5" x14ac:dyDescent="0.25">
      <c r="A993" s="49"/>
      <c r="B993" s="49"/>
      <c r="C993" s="50"/>
      <c r="D993" s="50"/>
      <c r="E993" s="50"/>
    </row>
    <row r="994" spans="1:5" x14ac:dyDescent="0.25">
      <c r="A994" s="49"/>
      <c r="B994" s="49"/>
      <c r="C994" s="50"/>
      <c r="D994" s="50"/>
      <c r="E994" s="50"/>
    </row>
    <row r="995" spans="1:5" x14ac:dyDescent="0.25">
      <c r="A995" s="49"/>
      <c r="B995" s="49"/>
      <c r="C995" s="50"/>
      <c r="D995" s="50"/>
      <c r="E995" s="50"/>
    </row>
    <row r="996" spans="1:5" x14ac:dyDescent="0.25">
      <c r="A996" s="49"/>
      <c r="B996" s="49"/>
      <c r="C996" s="50"/>
      <c r="D996" s="50"/>
      <c r="E996" s="50"/>
    </row>
    <row r="997" spans="1:5" x14ac:dyDescent="0.25">
      <c r="A997" s="49"/>
      <c r="B997" s="49"/>
      <c r="C997" s="50"/>
      <c r="D997" s="50"/>
      <c r="E997" s="50"/>
    </row>
    <row r="998" spans="1:5" x14ac:dyDescent="0.25">
      <c r="A998" s="49"/>
      <c r="B998" s="49"/>
      <c r="C998" s="50"/>
      <c r="D998" s="50"/>
      <c r="E998" s="50"/>
    </row>
    <row r="999" spans="1:5" x14ac:dyDescent="0.25">
      <c r="A999" s="49"/>
      <c r="B999" s="49"/>
      <c r="C999" s="50"/>
      <c r="D999" s="50"/>
      <c r="E999" s="50"/>
    </row>
    <row r="1000" spans="1:5" x14ac:dyDescent="0.25">
      <c r="A1000" s="49"/>
      <c r="B1000" s="49"/>
      <c r="C1000" s="50"/>
      <c r="D1000" s="50"/>
      <c r="E1000" s="50"/>
    </row>
    <row r="1001" spans="1:5" x14ac:dyDescent="0.25">
      <c r="A1001" s="49"/>
      <c r="B1001" s="49"/>
      <c r="C1001" s="50"/>
      <c r="D1001" s="50"/>
      <c r="E1001" s="50"/>
    </row>
    <row r="1002" spans="1:5" x14ac:dyDescent="0.25">
      <c r="A1002" s="49"/>
      <c r="B1002" s="49"/>
      <c r="C1002" s="50"/>
      <c r="D1002" s="50"/>
      <c r="E1002" s="50"/>
    </row>
    <row r="1003" spans="1:5" x14ac:dyDescent="0.25">
      <c r="A1003" s="49"/>
      <c r="B1003" s="49"/>
      <c r="C1003" s="50"/>
      <c r="D1003" s="50"/>
      <c r="E1003" s="50"/>
    </row>
    <row r="1004" spans="1:5" x14ac:dyDescent="0.25">
      <c r="A1004" s="49"/>
      <c r="B1004" s="49"/>
      <c r="C1004" s="50"/>
      <c r="D1004" s="50"/>
      <c r="E1004" s="50"/>
    </row>
    <row r="1005" spans="1:5" x14ac:dyDescent="0.25">
      <c r="A1005" s="49"/>
      <c r="B1005" s="49"/>
      <c r="C1005" s="50"/>
      <c r="D1005" s="50"/>
      <c r="E1005" s="50"/>
    </row>
    <row r="1006" spans="1:5" x14ac:dyDescent="0.25">
      <c r="A1006" s="49"/>
      <c r="B1006" s="49"/>
      <c r="C1006" s="50"/>
      <c r="D1006" s="50"/>
      <c r="E1006" s="50"/>
    </row>
    <row r="1007" spans="1:5" x14ac:dyDescent="0.25">
      <c r="A1007" s="49"/>
      <c r="B1007" s="49"/>
      <c r="C1007" s="50"/>
      <c r="D1007" s="50"/>
      <c r="E1007" s="50"/>
    </row>
    <row r="1008" spans="1:5" x14ac:dyDescent="0.25">
      <c r="A1008" s="49"/>
      <c r="B1008" s="49"/>
      <c r="C1008" s="50"/>
      <c r="D1008" s="50"/>
      <c r="E1008" s="50"/>
    </row>
    <row r="1009" spans="1:5" x14ac:dyDescent="0.25">
      <c r="A1009" s="49"/>
      <c r="B1009" s="49"/>
      <c r="C1009" s="50"/>
      <c r="D1009" s="50"/>
      <c r="E1009" s="50"/>
    </row>
    <row r="1010" spans="1:5" x14ac:dyDescent="0.25">
      <c r="A1010" s="49"/>
      <c r="B1010" s="49"/>
      <c r="C1010" s="50"/>
      <c r="D1010" s="50"/>
      <c r="E1010" s="50"/>
    </row>
    <row r="1011" spans="1:5" x14ac:dyDescent="0.25">
      <c r="A1011" s="49"/>
      <c r="B1011" s="49"/>
      <c r="C1011" s="50"/>
      <c r="D1011" s="50"/>
      <c r="E1011" s="50"/>
    </row>
    <row r="1012" spans="1:5" x14ac:dyDescent="0.25">
      <c r="A1012" s="49"/>
      <c r="B1012" s="49"/>
      <c r="C1012" s="50"/>
      <c r="D1012" s="50"/>
      <c r="E1012" s="50"/>
    </row>
    <row r="1013" spans="1:5" x14ac:dyDescent="0.25">
      <c r="A1013" s="49"/>
      <c r="B1013" s="49"/>
      <c r="C1013" s="50"/>
      <c r="D1013" s="50"/>
      <c r="E1013" s="50"/>
    </row>
    <row r="1014" spans="1:5" x14ac:dyDescent="0.25">
      <c r="A1014" s="49"/>
      <c r="B1014" s="49"/>
      <c r="C1014" s="50"/>
      <c r="D1014" s="50"/>
      <c r="E1014" s="50"/>
    </row>
    <row r="1015" spans="1:5" x14ac:dyDescent="0.25">
      <c r="A1015" s="49"/>
      <c r="B1015" s="49"/>
      <c r="C1015" s="50"/>
      <c r="D1015" s="50"/>
      <c r="E1015" s="50"/>
    </row>
    <row r="1016" spans="1:5" x14ac:dyDescent="0.25">
      <c r="A1016" s="49"/>
      <c r="B1016" s="49"/>
      <c r="C1016" s="50"/>
      <c r="D1016" s="50"/>
      <c r="E1016" s="50"/>
    </row>
    <row r="1017" spans="1:5" x14ac:dyDescent="0.25">
      <c r="A1017" s="49"/>
      <c r="B1017" s="49"/>
      <c r="C1017" s="50"/>
      <c r="D1017" s="50"/>
      <c r="E1017" s="50"/>
    </row>
    <row r="1018" spans="1:5" x14ac:dyDescent="0.25">
      <c r="A1018" s="49"/>
      <c r="B1018" s="49"/>
      <c r="C1018" s="50"/>
      <c r="D1018" s="50"/>
      <c r="E1018" s="50"/>
    </row>
    <row r="1019" spans="1:5" x14ac:dyDescent="0.25">
      <c r="A1019" s="49"/>
      <c r="B1019" s="49"/>
      <c r="C1019" s="50"/>
      <c r="D1019" s="50"/>
      <c r="E1019" s="50"/>
    </row>
    <row r="1020" spans="1:5" x14ac:dyDescent="0.25">
      <c r="A1020" s="49"/>
      <c r="B1020" s="49"/>
      <c r="C1020" s="50"/>
      <c r="D1020" s="50"/>
      <c r="E1020" s="50"/>
    </row>
    <row r="1021" spans="1:5" x14ac:dyDescent="0.25">
      <c r="A1021" s="49"/>
      <c r="B1021" s="49"/>
      <c r="C1021" s="50"/>
      <c r="D1021" s="50"/>
      <c r="E1021" s="50"/>
    </row>
    <row r="1022" spans="1:5" x14ac:dyDescent="0.25">
      <c r="A1022" s="49"/>
      <c r="B1022" s="49"/>
      <c r="C1022" s="50"/>
      <c r="D1022" s="50"/>
      <c r="E1022" s="50"/>
    </row>
    <row r="1023" spans="1:5" x14ac:dyDescent="0.25">
      <c r="A1023" s="49"/>
      <c r="B1023" s="49"/>
      <c r="C1023" s="50"/>
      <c r="D1023" s="50"/>
      <c r="E1023" s="50"/>
    </row>
    <row r="1024" spans="1:5" x14ac:dyDescent="0.25">
      <c r="A1024" s="49"/>
      <c r="B1024" s="49"/>
      <c r="C1024" s="50"/>
      <c r="D1024" s="50"/>
      <c r="E1024" s="50"/>
    </row>
    <row r="1025" spans="1:5" x14ac:dyDescent="0.25">
      <c r="A1025" s="49"/>
      <c r="B1025" s="49"/>
      <c r="C1025" s="50"/>
      <c r="D1025" s="50"/>
      <c r="E1025" s="50"/>
    </row>
    <row r="1026" spans="1:5" x14ac:dyDescent="0.25">
      <c r="A1026" s="49"/>
      <c r="B1026" s="49"/>
      <c r="C1026" s="50"/>
      <c r="D1026" s="50"/>
      <c r="E1026" s="50"/>
    </row>
    <row r="1027" spans="1:5" x14ac:dyDescent="0.25">
      <c r="A1027" s="49"/>
      <c r="B1027" s="49"/>
      <c r="C1027" s="50"/>
      <c r="D1027" s="50"/>
      <c r="E1027" s="50"/>
    </row>
    <row r="1028" spans="1:5" x14ac:dyDescent="0.25">
      <c r="A1028" s="49"/>
      <c r="B1028" s="49"/>
      <c r="C1028" s="50"/>
      <c r="D1028" s="50"/>
      <c r="E1028" s="50"/>
    </row>
    <row r="1029" spans="1:5" x14ac:dyDescent="0.25">
      <c r="A1029" s="49"/>
      <c r="B1029" s="49"/>
      <c r="C1029" s="50"/>
      <c r="D1029" s="50"/>
      <c r="E1029" s="50"/>
    </row>
    <row r="1030" spans="1:5" x14ac:dyDescent="0.25">
      <c r="A1030" s="49"/>
      <c r="B1030" s="49"/>
      <c r="C1030" s="50"/>
      <c r="D1030" s="50"/>
      <c r="E1030" s="50"/>
    </row>
    <row r="1031" spans="1:5" x14ac:dyDescent="0.25">
      <c r="A1031" s="49"/>
      <c r="B1031" s="49"/>
      <c r="C1031" s="50"/>
      <c r="D1031" s="50"/>
      <c r="E1031" s="50"/>
    </row>
    <row r="1032" spans="1:5" x14ac:dyDescent="0.25">
      <c r="A1032" s="49"/>
      <c r="B1032" s="49"/>
      <c r="C1032" s="50"/>
      <c r="D1032" s="50"/>
      <c r="E1032" s="50"/>
    </row>
    <row r="1033" spans="1:5" x14ac:dyDescent="0.25">
      <c r="A1033" s="49"/>
      <c r="B1033" s="49"/>
      <c r="C1033" s="50"/>
      <c r="D1033" s="50"/>
      <c r="E1033" s="50"/>
    </row>
    <row r="1034" spans="1:5" x14ac:dyDescent="0.25">
      <c r="A1034" s="49"/>
      <c r="B1034" s="49"/>
      <c r="C1034" s="50"/>
      <c r="D1034" s="50"/>
      <c r="E1034" s="50"/>
    </row>
    <row r="1035" spans="1:5" x14ac:dyDescent="0.25">
      <c r="A1035" s="49"/>
      <c r="B1035" s="49"/>
      <c r="C1035" s="50"/>
      <c r="D1035" s="50"/>
      <c r="E1035" s="50"/>
    </row>
    <row r="1036" spans="1:5" x14ac:dyDescent="0.25">
      <c r="A1036" s="49"/>
      <c r="B1036" s="49"/>
      <c r="C1036" s="50"/>
      <c r="D1036" s="50"/>
      <c r="E1036" s="50"/>
    </row>
    <row r="1037" spans="1:5" x14ac:dyDescent="0.25">
      <c r="A1037" s="49"/>
      <c r="B1037" s="49"/>
      <c r="C1037" s="50"/>
      <c r="D1037" s="50"/>
      <c r="E1037" s="50"/>
    </row>
    <row r="1038" spans="1:5" x14ac:dyDescent="0.25">
      <c r="A1038" s="49"/>
      <c r="B1038" s="49"/>
      <c r="C1038" s="50"/>
      <c r="D1038" s="50"/>
      <c r="E1038" s="50"/>
    </row>
    <row r="1039" spans="1:5" x14ac:dyDescent="0.25">
      <c r="A1039" s="49"/>
      <c r="B1039" s="49"/>
      <c r="C1039" s="50"/>
      <c r="D1039" s="50"/>
      <c r="E1039" s="50"/>
    </row>
    <row r="1040" spans="1:5" x14ac:dyDescent="0.25">
      <c r="A1040" s="49"/>
      <c r="B1040" s="49"/>
      <c r="C1040" s="50"/>
      <c r="D1040" s="50"/>
      <c r="E1040" s="50"/>
    </row>
    <row r="1041" spans="1:5" x14ac:dyDescent="0.25">
      <c r="A1041" s="49"/>
      <c r="B1041" s="49"/>
      <c r="C1041" s="50"/>
      <c r="D1041" s="50"/>
      <c r="E1041" s="50"/>
    </row>
    <row r="1042" spans="1:5" x14ac:dyDescent="0.25">
      <c r="A1042" s="49"/>
      <c r="B1042" s="49"/>
      <c r="C1042" s="50"/>
      <c r="D1042" s="50"/>
      <c r="E1042" s="50"/>
    </row>
    <row r="1043" spans="1:5" x14ac:dyDescent="0.25">
      <c r="A1043" s="49"/>
      <c r="B1043" s="49"/>
      <c r="C1043" s="50"/>
      <c r="D1043" s="50"/>
      <c r="E1043" s="50"/>
    </row>
    <row r="1044" spans="1:5" x14ac:dyDescent="0.25">
      <c r="A1044" s="49"/>
      <c r="B1044" s="49"/>
      <c r="C1044" s="50"/>
      <c r="D1044" s="50"/>
      <c r="E1044" s="50"/>
    </row>
    <row r="1045" spans="1:5" x14ac:dyDescent="0.25">
      <c r="A1045" s="49"/>
      <c r="B1045" s="49"/>
      <c r="C1045" s="50"/>
      <c r="D1045" s="50"/>
      <c r="E1045" s="50"/>
    </row>
    <row r="1046" spans="1:5" x14ac:dyDescent="0.25">
      <c r="A1046" s="49"/>
      <c r="B1046" s="49"/>
      <c r="C1046" s="50"/>
      <c r="D1046" s="50"/>
      <c r="E1046" s="50"/>
    </row>
    <row r="1047" spans="1:5" x14ac:dyDescent="0.25">
      <c r="A1047" s="49"/>
      <c r="B1047" s="49"/>
      <c r="C1047" s="50"/>
      <c r="D1047" s="50"/>
      <c r="E1047" s="50"/>
    </row>
    <row r="1048" spans="1:5" x14ac:dyDescent="0.25">
      <c r="A1048" s="49"/>
      <c r="B1048" s="49"/>
      <c r="C1048" s="50"/>
      <c r="D1048" s="50"/>
      <c r="E1048" s="50"/>
    </row>
    <row r="1049" spans="1:5" x14ac:dyDescent="0.25">
      <c r="A1049" s="49"/>
      <c r="B1049" s="49"/>
      <c r="C1049" s="50"/>
      <c r="D1049" s="50"/>
      <c r="E1049" s="50"/>
    </row>
    <row r="1050" spans="1:5" x14ac:dyDescent="0.25">
      <c r="A1050" s="49"/>
      <c r="B1050" s="49"/>
      <c r="C1050" s="50"/>
      <c r="D1050" s="50"/>
      <c r="E1050" s="50"/>
    </row>
    <row r="1051" spans="1:5" x14ac:dyDescent="0.25">
      <c r="A1051" s="49"/>
      <c r="B1051" s="49"/>
      <c r="C1051" s="50"/>
      <c r="D1051" s="50"/>
      <c r="E1051" s="50"/>
    </row>
    <row r="1052" spans="1:5" x14ac:dyDescent="0.25">
      <c r="A1052" s="49"/>
      <c r="B1052" s="49"/>
      <c r="C1052" s="50"/>
      <c r="D1052" s="50"/>
      <c r="E1052" s="50"/>
    </row>
    <row r="1053" spans="1:5" x14ac:dyDescent="0.25">
      <c r="A1053" s="49"/>
      <c r="B1053" s="49"/>
      <c r="C1053" s="50"/>
      <c r="D1053" s="50"/>
      <c r="E1053" s="50"/>
    </row>
    <row r="1054" spans="1:5" x14ac:dyDescent="0.25">
      <c r="A1054" s="49"/>
      <c r="B1054" s="49"/>
      <c r="C1054" s="50"/>
      <c r="D1054" s="50"/>
      <c r="E1054" s="50"/>
    </row>
    <row r="1055" spans="1:5" x14ac:dyDescent="0.25">
      <c r="A1055" s="49"/>
      <c r="B1055" s="49"/>
      <c r="C1055" s="50"/>
      <c r="D1055" s="50"/>
      <c r="E1055" s="50"/>
    </row>
    <row r="1056" spans="1:5" x14ac:dyDescent="0.25">
      <c r="A1056" s="49"/>
      <c r="B1056" s="49"/>
      <c r="C1056" s="50"/>
      <c r="D1056" s="50"/>
      <c r="E1056" s="50"/>
    </row>
    <row r="1057" spans="1:5" x14ac:dyDescent="0.25">
      <c r="A1057" s="49"/>
      <c r="B1057" s="49"/>
      <c r="C1057" s="50"/>
      <c r="D1057" s="50"/>
      <c r="E1057" s="50"/>
    </row>
    <row r="1058" spans="1:5" x14ac:dyDescent="0.25">
      <c r="A1058" s="49"/>
      <c r="B1058" s="49"/>
      <c r="C1058" s="50"/>
      <c r="D1058" s="50"/>
      <c r="E1058" s="50"/>
    </row>
    <row r="1059" spans="1:5" x14ac:dyDescent="0.25">
      <c r="A1059" s="49"/>
      <c r="B1059" s="49"/>
      <c r="C1059" s="50"/>
      <c r="D1059" s="50"/>
      <c r="E1059" s="50"/>
    </row>
    <row r="1060" spans="1:5" x14ac:dyDescent="0.25">
      <c r="A1060" s="49"/>
      <c r="B1060" s="49"/>
      <c r="C1060" s="50"/>
      <c r="D1060" s="50"/>
      <c r="E1060" s="50"/>
    </row>
    <row r="1061" spans="1:5" x14ac:dyDescent="0.25">
      <c r="A1061" s="49"/>
      <c r="B1061" s="49"/>
      <c r="C1061" s="50"/>
      <c r="D1061" s="50"/>
      <c r="E1061" s="50"/>
    </row>
    <row r="1062" spans="1:5" x14ac:dyDescent="0.25">
      <c r="A1062" s="49"/>
      <c r="B1062" s="49"/>
      <c r="C1062" s="50"/>
      <c r="D1062" s="50"/>
      <c r="E1062" s="50"/>
    </row>
    <row r="1063" spans="1:5" x14ac:dyDescent="0.25">
      <c r="A1063" s="49"/>
      <c r="B1063" s="49"/>
      <c r="C1063" s="50"/>
      <c r="D1063" s="50"/>
      <c r="E1063" s="50"/>
    </row>
    <row r="1064" spans="1:5" x14ac:dyDescent="0.25">
      <c r="A1064" s="49"/>
      <c r="B1064" s="49"/>
      <c r="C1064" s="50"/>
      <c r="D1064" s="50"/>
      <c r="E1064" s="50"/>
    </row>
    <row r="1065" spans="1:5" x14ac:dyDescent="0.25">
      <c r="A1065" s="49"/>
      <c r="B1065" s="49"/>
      <c r="C1065" s="50"/>
      <c r="D1065" s="50"/>
      <c r="E1065" s="50"/>
    </row>
    <row r="1066" spans="1:5" x14ac:dyDescent="0.25">
      <c r="A1066" s="49"/>
      <c r="B1066" s="49"/>
      <c r="C1066" s="50"/>
      <c r="D1066" s="50"/>
      <c r="E1066" s="50"/>
    </row>
    <row r="1067" spans="1:5" x14ac:dyDescent="0.25">
      <c r="A1067" s="49"/>
      <c r="B1067" s="49"/>
      <c r="C1067" s="50"/>
      <c r="D1067" s="50"/>
      <c r="E1067" s="50"/>
    </row>
    <row r="1068" spans="1:5" x14ac:dyDescent="0.25">
      <c r="A1068" s="49"/>
      <c r="B1068" s="49"/>
      <c r="C1068" s="50"/>
      <c r="D1068" s="50"/>
      <c r="E1068" s="50"/>
    </row>
    <row r="1069" spans="1:5" x14ac:dyDescent="0.25">
      <c r="A1069" s="49"/>
      <c r="B1069" s="49"/>
      <c r="C1069" s="50"/>
      <c r="D1069" s="50"/>
      <c r="E1069" s="50"/>
    </row>
    <row r="1070" spans="1:5" x14ac:dyDescent="0.25">
      <c r="A1070" s="49"/>
      <c r="B1070" s="49"/>
      <c r="C1070" s="50"/>
      <c r="D1070" s="50"/>
      <c r="E1070" s="50"/>
    </row>
    <row r="1071" spans="1:5" x14ac:dyDescent="0.25">
      <c r="A1071" s="49"/>
      <c r="B1071" s="49"/>
      <c r="C1071" s="50"/>
      <c r="D1071" s="50"/>
      <c r="E1071" s="50"/>
    </row>
    <row r="1072" spans="1:5" x14ac:dyDescent="0.25">
      <c r="A1072" s="49"/>
      <c r="B1072" s="49"/>
      <c r="C1072" s="50"/>
      <c r="D1072" s="50"/>
      <c r="E1072" s="50"/>
    </row>
    <row r="1073" spans="1:5" x14ac:dyDescent="0.25">
      <c r="A1073" s="49"/>
      <c r="B1073" s="49"/>
      <c r="C1073" s="50"/>
      <c r="D1073" s="50"/>
      <c r="E1073" s="50"/>
    </row>
    <row r="1074" spans="1:5" x14ac:dyDescent="0.25">
      <c r="A1074" s="49"/>
      <c r="B1074" s="49"/>
      <c r="C1074" s="50"/>
      <c r="D1074" s="50"/>
      <c r="E1074" s="50"/>
    </row>
    <row r="1075" spans="1:5" x14ac:dyDescent="0.25">
      <c r="A1075" s="49"/>
      <c r="B1075" s="49"/>
      <c r="C1075" s="50"/>
      <c r="D1075" s="50"/>
      <c r="E1075" s="50"/>
    </row>
    <row r="1076" spans="1:5" x14ac:dyDescent="0.25">
      <c r="A1076" s="49"/>
      <c r="B1076" s="49"/>
      <c r="C1076" s="50"/>
      <c r="D1076" s="50"/>
      <c r="E1076" s="50"/>
    </row>
    <row r="1077" spans="1:5" x14ac:dyDescent="0.25">
      <c r="A1077" s="49"/>
      <c r="B1077" s="49"/>
      <c r="C1077" s="50"/>
      <c r="D1077" s="50"/>
      <c r="E1077" s="50"/>
    </row>
    <row r="1078" spans="1:5" x14ac:dyDescent="0.25">
      <c r="A1078" s="49"/>
      <c r="B1078" s="49"/>
      <c r="C1078" s="50"/>
      <c r="D1078" s="50"/>
      <c r="E1078" s="50"/>
    </row>
    <row r="1079" spans="1:5" x14ac:dyDescent="0.25">
      <c r="A1079" s="49"/>
      <c r="B1079" s="49"/>
      <c r="C1079" s="50"/>
      <c r="D1079" s="50"/>
      <c r="E1079" s="50"/>
    </row>
    <row r="1080" spans="1:5" x14ac:dyDescent="0.25">
      <c r="A1080" s="49"/>
      <c r="B1080" s="49"/>
      <c r="C1080" s="50"/>
      <c r="D1080" s="50"/>
      <c r="E1080" s="50"/>
    </row>
    <row r="1081" spans="1:5" x14ac:dyDescent="0.25">
      <c r="A1081" s="49"/>
      <c r="B1081" s="49"/>
      <c r="C1081" s="50"/>
      <c r="D1081" s="50"/>
      <c r="E1081" s="50"/>
    </row>
    <row r="1082" spans="1:5" x14ac:dyDescent="0.25">
      <c r="A1082" s="49"/>
      <c r="B1082" s="49"/>
      <c r="C1082" s="50"/>
      <c r="D1082" s="50"/>
      <c r="E1082" s="50"/>
    </row>
    <row r="1083" spans="1:5" x14ac:dyDescent="0.25">
      <c r="A1083" s="49"/>
      <c r="B1083" s="49"/>
      <c r="C1083" s="50"/>
      <c r="D1083" s="50"/>
      <c r="E1083" s="50"/>
    </row>
    <row r="1084" spans="1:5" x14ac:dyDescent="0.25">
      <c r="A1084" s="49"/>
      <c r="B1084" s="49"/>
      <c r="C1084" s="50"/>
      <c r="D1084" s="50"/>
      <c r="E1084" s="50"/>
    </row>
    <row r="1085" spans="1:5" x14ac:dyDescent="0.25">
      <c r="A1085" s="49"/>
      <c r="B1085" s="49"/>
      <c r="C1085" s="50"/>
      <c r="D1085" s="50"/>
      <c r="E1085" s="50"/>
    </row>
    <row r="1086" spans="1:5" x14ac:dyDescent="0.25">
      <c r="A1086" s="49"/>
      <c r="B1086" s="49"/>
      <c r="C1086" s="50"/>
      <c r="D1086" s="50"/>
      <c r="E1086" s="50"/>
    </row>
    <row r="1087" spans="1:5" x14ac:dyDescent="0.25">
      <c r="A1087" s="49"/>
      <c r="B1087" s="49"/>
      <c r="C1087" s="50"/>
      <c r="D1087" s="50"/>
      <c r="E1087" s="50"/>
    </row>
    <row r="1088" spans="1:5" x14ac:dyDescent="0.25">
      <c r="A1088" s="49"/>
      <c r="B1088" s="49"/>
      <c r="C1088" s="50"/>
      <c r="D1088" s="50"/>
      <c r="E1088" s="50"/>
    </row>
    <row r="1089" spans="1:5" x14ac:dyDescent="0.25">
      <c r="A1089" s="49"/>
      <c r="B1089" s="49"/>
      <c r="C1089" s="50"/>
      <c r="D1089" s="50"/>
      <c r="E1089" s="50"/>
    </row>
    <row r="1090" spans="1:5" x14ac:dyDescent="0.25">
      <c r="A1090" s="49"/>
      <c r="B1090" s="49"/>
      <c r="C1090" s="50"/>
      <c r="D1090" s="50"/>
      <c r="E1090" s="50"/>
    </row>
    <row r="1091" spans="1:5" x14ac:dyDescent="0.25">
      <c r="A1091" s="49"/>
      <c r="B1091" s="49"/>
      <c r="C1091" s="50"/>
      <c r="D1091" s="50"/>
      <c r="E1091" s="50"/>
    </row>
    <row r="1092" spans="1:5" x14ac:dyDescent="0.25">
      <c r="A1092" s="49"/>
      <c r="B1092" s="49"/>
      <c r="C1092" s="50"/>
      <c r="D1092" s="50"/>
      <c r="E1092" s="50"/>
    </row>
    <row r="1093" spans="1:5" x14ac:dyDescent="0.25">
      <c r="A1093" s="49"/>
      <c r="B1093" s="49"/>
      <c r="C1093" s="50"/>
      <c r="D1093" s="50"/>
      <c r="E1093" s="50"/>
    </row>
    <row r="1094" spans="1:5" x14ac:dyDescent="0.25">
      <c r="A1094" s="49"/>
      <c r="B1094" s="49"/>
      <c r="C1094" s="50"/>
      <c r="D1094" s="50"/>
      <c r="E1094" s="50"/>
    </row>
    <row r="1095" spans="1:5" x14ac:dyDescent="0.25">
      <c r="A1095" s="49"/>
      <c r="B1095" s="49"/>
      <c r="C1095" s="50"/>
      <c r="D1095" s="50"/>
      <c r="E1095" s="50"/>
    </row>
    <row r="1096" spans="1:5" x14ac:dyDescent="0.25">
      <c r="A1096" s="49"/>
      <c r="B1096" s="49"/>
      <c r="C1096" s="50"/>
      <c r="D1096" s="50"/>
      <c r="E1096" s="50"/>
    </row>
    <row r="1097" spans="1:5" x14ac:dyDescent="0.25">
      <c r="A1097" s="49"/>
      <c r="B1097" s="49"/>
      <c r="C1097" s="50"/>
      <c r="D1097" s="50"/>
      <c r="E1097" s="50"/>
    </row>
    <row r="1098" spans="1:5" x14ac:dyDescent="0.25">
      <c r="A1098" s="49"/>
      <c r="B1098" s="49"/>
      <c r="C1098" s="50"/>
      <c r="D1098" s="50"/>
      <c r="E1098" s="50"/>
    </row>
    <row r="1099" spans="1:5" x14ac:dyDescent="0.25">
      <c r="A1099" s="49"/>
      <c r="B1099" s="49"/>
      <c r="C1099" s="50"/>
      <c r="D1099" s="50"/>
      <c r="E1099" s="50"/>
    </row>
    <row r="1100" spans="1:5" x14ac:dyDescent="0.25">
      <c r="A1100" s="49"/>
      <c r="B1100" s="49"/>
      <c r="C1100" s="50"/>
      <c r="D1100" s="50"/>
      <c r="E1100" s="50"/>
    </row>
    <row r="1101" spans="1:5" x14ac:dyDescent="0.25">
      <c r="A1101" s="49"/>
      <c r="B1101" s="49"/>
      <c r="C1101" s="50"/>
      <c r="D1101" s="50"/>
      <c r="E1101" s="50"/>
    </row>
    <row r="1102" spans="1:5" x14ac:dyDescent="0.25">
      <c r="A1102" s="49"/>
      <c r="B1102" s="49"/>
      <c r="C1102" s="50"/>
      <c r="D1102" s="50"/>
      <c r="E1102" s="50"/>
    </row>
    <row r="1103" spans="1:5" x14ac:dyDescent="0.25">
      <c r="A1103" s="49"/>
      <c r="B1103" s="49"/>
      <c r="C1103" s="50"/>
      <c r="D1103" s="50"/>
      <c r="E1103" s="50"/>
    </row>
    <row r="1104" spans="1:5" x14ac:dyDescent="0.25">
      <c r="A1104" s="49"/>
      <c r="B1104" s="49"/>
      <c r="C1104" s="50"/>
      <c r="D1104" s="50"/>
      <c r="E1104" s="50"/>
    </row>
    <row r="1105" spans="1:5" x14ac:dyDescent="0.25">
      <c r="A1105" s="49"/>
      <c r="B1105" s="49"/>
      <c r="C1105" s="50"/>
      <c r="D1105" s="50"/>
      <c r="E1105" s="50"/>
    </row>
    <row r="1106" spans="1:5" x14ac:dyDescent="0.25">
      <c r="A1106" s="49"/>
      <c r="B1106" s="49"/>
      <c r="C1106" s="50"/>
      <c r="D1106" s="50"/>
      <c r="E1106" s="50"/>
    </row>
    <row r="1107" spans="1:5" x14ac:dyDescent="0.25">
      <c r="A1107" s="49"/>
      <c r="B1107" s="49"/>
      <c r="C1107" s="50"/>
      <c r="D1107" s="50"/>
      <c r="E1107" s="50"/>
    </row>
    <row r="1108" spans="1:5" x14ac:dyDescent="0.25">
      <c r="A1108" s="49"/>
      <c r="B1108" s="49"/>
      <c r="C1108" s="50"/>
      <c r="D1108" s="50"/>
      <c r="E1108" s="50"/>
    </row>
    <row r="1109" spans="1:5" x14ac:dyDescent="0.25">
      <c r="A1109" s="49"/>
      <c r="B1109" s="49"/>
      <c r="C1109" s="50"/>
      <c r="D1109" s="50"/>
      <c r="E1109" s="50"/>
    </row>
    <row r="1110" spans="1:5" x14ac:dyDescent="0.25">
      <c r="A1110" s="49"/>
      <c r="B1110" s="49"/>
      <c r="C1110" s="50"/>
      <c r="D1110" s="50"/>
      <c r="E1110" s="50"/>
    </row>
    <row r="1111" spans="1:5" x14ac:dyDescent="0.25">
      <c r="A1111" s="49"/>
      <c r="B1111" s="49"/>
      <c r="C1111" s="50"/>
      <c r="D1111" s="50"/>
      <c r="E1111" s="50"/>
    </row>
    <row r="1112" spans="1:5" x14ac:dyDescent="0.25">
      <c r="A1112" s="49"/>
      <c r="B1112" s="49"/>
      <c r="C1112" s="50"/>
      <c r="D1112" s="50"/>
      <c r="E1112" s="50"/>
    </row>
    <row r="1113" spans="1:5" x14ac:dyDescent="0.25">
      <c r="A1113" s="49"/>
      <c r="B1113" s="49"/>
      <c r="C1113" s="50"/>
      <c r="D1113" s="50"/>
      <c r="E1113" s="50"/>
    </row>
    <row r="1114" spans="1:5" x14ac:dyDescent="0.25">
      <c r="A1114" s="49"/>
      <c r="B1114" s="49"/>
      <c r="C1114" s="50"/>
      <c r="D1114" s="50"/>
      <c r="E1114" s="50"/>
    </row>
    <row r="1115" spans="1:5" x14ac:dyDescent="0.25">
      <c r="A1115" s="49"/>
      <c r="B1115" s="49"/>
      <c r="C1115" s="50"/>
      <c r="D1115" s="50"/>
      <c r="E1115" s="50"/>
    </row>
    <row r="1116" spans="1:5" x14ac:dyDescent="0.25">
      <c r="A1116" s="49"/>
      <c r="B1116" s="49"/>
      <c r="C1116" s="50"/>
      <c r="D1116" s="50"/>
      <c r="E1116" s="50"/>
    </row>
    <row r="1117" spans="1:5" x14ac:dyDescent="0.25">
      <c r="A1117" s="49"/>
      <c r="B1117" s="49"/>
      <c r="C1117" s="50"/>
      <c r="D1117" s="50"/>
      <c r="E1117" s="50"/>
    </row>
    <row r="1118" spans="1:5" x14ac:dyDescent="0.25">
      <c r="A1118" s="49"/>
      <c r="B1118" s="49"/>
      <c r="C1118" s="50"/>
      <c r="D1118" s="50"/>
      <c r="E1118" s="50"/>
    </row>
    <row r="1119" spans="1:5" x14ac:dyDescent="0.25">
      <c r="A1119" s="49"/>
      <c r="B1119" s="49"/>
      <c r="C1119" s="50"/>
      <c r="D1119" s="50"/>
      <c r="E1119" s="50"/>
    </row>
    <row r="1120" spans="1:5" x14ac:dyDescent="0.25">
      <c r="A1120" s="49"/>
      <c r="B1120" s="49"/>
      <c r="C1120" s="50"/>
      <c r="D1120" s="50"/>
      <c r="E1120" s="50"/>
    </row>
    <row r="1121" spans="1:5" x14ac:dyDescent="0.25">
      <c r="A1121" s="49"/>
      <c r="B1121" s="49"/>
      <c r="C1121" s="50"/>
      <c r="D1121" s="50"/>
      <c r="E1121" s="50"/>
    </row>
    <row r="1122" spans="1:5" x14ac:dyDescent="0.25">
      <c r="A1122" s="49"/>
      <c r="B1122" s="49"/>
      <c r="C1122" s="50"/>
      <c r="D1122" s="50"/>
      <c r="E1122" s="50"/>
    </row>
    <row r="1123" spans="1:5" x14ac:dyDescent="0.25">
      <c r="A1123" s="49"/>
      <c r="B1123" s="49"/>
      <c r="C1123" s="50"/>
      <c r="D1123" s="50"/>
      <c r="E1123" s="50"/>
    </row>
    <row r="1124" spans="1:5" x14ac:dyDescent="0.25">
      <c r="A1124" s="49"/>
      <c r="B1124" s="49"/>
      <c r="C1124" s="50"/>
      <c r="D1124" s="50"/>
      <c r="E1124" s="50"/>
    </row>
    <row r="1125" spans="1:5" x14ac:dyDescent="0.25">
      <c r="A1125" s="49"/>
      <c r="B1125" s="49"/>
      <c r="C1125" s="50"/>
      <c r="D1125" s="50"/>
      <c r="E1125" s="50"/>
    </row>
    <row r="1126" spans="1:5" x14ac:dyDescent="0.25">
      <c r="A1126" s="49"/>
      <c r="B1126" s="49"/>
      <c r="C1126" s="50"/>
      <c r="D1126" s="50"/>
      <c r="E1126" s="50"/>
    </row>
    <row r="1127" spans="1:5" x14ac:dyDescent="0.25">
      <c r="A1127" s="49"/>
      <c r="B1127" s="49"/>
      <c r="C1127" s="50"/>
      <c r="D1127" s="50"/>
      <c r="E1127" s="50"/>
    </row>
    <row r="1128" spans="1:5" x14ac:dyDescent="0.25">
      <c r="A1128" s="49"/>
      <c r="B1128" s="49"/>
      <c r="C1128" s="50"/>
      <c r="D1128" s="50"/>
      <c r="E1128" s="50"/>
    </row>
    <row r="1129" spans="1:5" x14ac:dyDescent="0.25">
      <c r="A1129" s="49"/>
      <c r="B1129" s="49"/>
      <c r="C1129" s="50"/>
      <c r="D1129" s="50"/>
      <c r="E1129" s="50"/>
    </row>
    <row r="1130" spans="1:5" x14ac:dyDescent="0.25">
      <c r="A1130" s="49"/>
      <c r="B1130" s="49"/>
      <c r="C1130" s="50"/>
      <c r="D1130" s="50"/>
      <c r="E1130" s="50"/>
    </row>
    <row r="1131" spans="1:5" x14ac:dyDescent="0.25">
      <c r="A1131" s="49"/>
      <c r="B1131" s="49"/>
      <c r="C1131" s="50"/>
      <c r="D1131" s="50"/>
      <c r="E1131" s="50"/>
    </row>
    <row r="1132" spans="1:5" x14ac:dyDescent="0.25">
      <c r="A1132" s="49"/>
      <c r="B1132" s="49"/>
      <c r="C1132" s="50"/>
      <c r="D1132" s="50"/>
      <c r="E1132" s="50"/>
    </row>
    <row r="1133" spans="1:5" x14ac:dyDescent="0.25">
      <c r="A1133" s="49"/>
      <c r="B1133" s="49"/>
      <c r="C1133" s="50"/>
      <c r="D1133" s="50"/>
      <c r="E1133" s="50"/>
    </row>
    <row r="1134" spans="1:5" x14ac:dyDescent="0.25">
      <c r="A1134" s="49"/>
      <c r="B1134" s="49"/>
      <c r="C1134" s="50"/>
      <c r="D1134" s="50"/>
      <c r="E1134" s="50"/>
    </row>
    <row r="1135" spans="1:5" x14ac:dyDescent="0.25">
      <c r="A1135" s="49"/>
      <c r="B1135" s="49"/>
      <c r="C1135" s="50"/>
      <c r="D1135" s="50"/>
      <c r="E1135" s="50"/>
    </row>
    <row r="1136" spans="1:5" x14ac:dyDescent="0.25">
      <c r="A1136" s="49"/>
      <c r="B1136" s="49"/>
      <c r="C1136" s="50"/>
      <c r="D1136" s="50"/>
      <c r="E1136" s="50"/>
    </row>
    <row r="1137" spans="1:5" x14ac:dyDescent="0.25">
      <c r="A1137" s="49"/>
      <c r="B1137" s="49"/>
      <c r="C1137" s="50"/>
      <c r="D1137" s="50"/>
      <c r="E1137" s="50"/>
    </row>
    <row r="1138" spans="1:5" x14ac:dyDescent="0.25">
      <c r="A1138" s="49"/>
      <c r="B1138" s="49"/>
      <c r="C1138" s="50"/>
      <c r="D1138" s="50"/>
      <c r="E1138" s="50"/>
    </row>
    <row r="1139" spans="1:5" x14ac:dyDescent="0.25">
      <c r="A1139" s="49"/>
      <c r="B1139" s="49"/>
      <c r="C1139" s="50"/>
      <c r="D1139" s="50"/>
      <c r="E1139" s="50"/>
    </row>
    <row r="1140" spans="1:5" x14ac:dyDescent="0.25">
      <c r="A1140" s="49"/>
      <c r="B1140" s="49"/>
      <c r="C1140" s="50"/>
      <c r="D1140" s="50"/>
      <c r="E1140" s="50"/>
    </row>
    <row r="1141" spans="1:5" x14ac:dyDescent="0.25">
      <c r="A1141" s="49"/>
      <c r="B1141" s="49"/>
      <c r="C1141" s="50"/>
      <c r="D1141" s="50"/>
      <c r="E1141" s="50"/>
    </row>
    <row r="1142" spans="1:5" x14ac:dyDescent="0.25">
      <c r="A1142" s="49"/>
      <c r="B1142" s="49"/>
      <c r="C1142" s="50"/>
      <c r="D1142" s="50"/>
      <c r="E1142" s="50"/>
    </row>
    <row r="1143" spans="1:5" x14ac:dyDescent="0.25">
      <c r="A1143" s="49"/>
      <c r="B1143" s="49"/>
      <c r="C1143" s="50"/>
      <c r="D1143" s="50"/>
      <c r="E1143" s="50"/>
    </row>
    <row r="1144" spans="1:5" x14ac:dyDescent="0.25">
      <c r="A1144" s="49"/>
      <c r="B1144" s="49"/>
      <c r="C1144" s="50"/>
      <c r="D1144" s="50"/>
      <c r="E1144" s="50"/>
    </row>
    <row r="1145" spans="1:5" x14ac:dyDescent="0.25">
      <c r="A1145" s="49"/>
      <c r="B1145" s="49"/>
      <c r="C1145" s="50"/>
      <c r="D1145" s="50"/>
      <c r="E1145" s="50"/>
    </row>
    <row r="1146" spans="1:5" x14ac:dyDescent="0.25">
      <c r="A1146" s="49"/>
      <c r="B1146" s="49"/>
      <c r="C1146" s="50"/>
      <c r="D1146" s="50"/>
      <c r="E1146" s="50"/>
    </row>
    <row r="1147" spans="1:5" x14ac:dyDescent="0.25">
      <c r="A1147" s="49"/>
      <c r="B1147" s="49"/>
      <c r="C1147" s="50"/>
      <c r="D1147" s="50"/>
      <c r="E1147" s="50"/>
    </row>
    <row r="1148" spans="1:5" x14ac:dyDescent="0.25">
      <c r="A1148" s="49"/>
      <c r="B1148" s="49"/>
      <c r="C1148" s="50"/>
      <c r="D1148" s="50"/>
      <c r="E1148" s="50"/>
    </row>
    <row r="1149" spans="1:5" x14ac:dyDescent="0.25">
      <c r="A1149" s="49"/>
      <c r="B1149" s="49"/>
      <c r="C1149" s="50"/>
      <c r="D1149" s="50"/>
      <c r="E1149" s="50"/>
    </row>
    <row r="1150" spans="1:5" x14ac:dyDescent="0.25">
      <c r="A1150" s="49"/>
      <c r="B1150" s="49"/>
      <c r="C1150" s="50"/>
      <c r="D1150" s="50"/>
      <c r="E1150" s="50"/>
    </row>
    <row r="1151" spans="1:5" x14ac:dyDescent="0.25">
      <c r="A1151" s="49"/>
      <c r="B1151" s="49"/>
      <c r="C1151" s="50"/>
      <c r="D1151" s="50"/>
      <c r="E1151" s="50"/>
    </row>
    <row r="1152" spans="1:5" x14ac:dyDescent="0.25">
      <c r="A1152" s="49"/>
      <c r="B1152" s="49"/>
      <c r="C1152" s="50"/>
      <c r="D1152" s="50"/>
      <c r="E1152" s="50"/>
    </row>
    <row r="1153" spans="1:5" x14ac:dyDescent="0.25">
      <c r="A1153" s="49"/>
      <c r="B1153" s="49"/>
      <c r="C1153" s="50"/>
      <c r="D1153" s="50"/>
      <c r="E1153" s="50"/>
    </row>
    <row r="1154" spans="1:5" x14ac:dyDescent="0.25">
      <c r="A1154" s="49"/>
      <c r="B1154" s="49"/>
      <c r="C1154" s="50"/>
      <c r="D1154" s="50"/>
      <c r="E1154" s="50"/>
    </row>
    <row r="1155" spans="1:5" x14ac:dyDescent="0.25">
      <c r="A1155" s="49"/>
      <c r="B1155" s="49"/>
      <c r="C1155" s="50"/>
      <c r="D1155" s="50"/>
      <c r="E1155" s="50"/>
    </row>
    <row r="1156" spans="1:5" x14ac:dyDescent="0.25">
      <c r="A1156" s="49"/>
      <c r="B1156" s="49"/>
      <c r="C1156" s="50"/>
      <c r="D1156" s="50"/>
      <c r="E1156" s="50"/>
    </row>
    <row r="1157" spans="1:5" x14ac:dyDescent="0.25">
      <c r="A1157" s="49"/>
      <c r="B1157" s="49"/>
      <c r="C1157" s="50"/>
      <c r="D1157" s="50"/>
      <c r="E1157" s="50"/>
    </row>
    <row r="1158" spans="1:5" x14ac:dyDescent="0.25">
      <c r="A1158" s="49"/>
      <c r="B1158" s="49"/>
      <c r="C1158" s="50"/>
      <c r="D1158" s="50"/>
      <c r="E1158" s="50"/>
    </row>
    <row r="1159" spans="1:5" x14ac:dyDescent="0.25">
      <c r="A1159" s="49"/>
      <c r="B1159" s="49"/>
      <c r="C1159" s="50"/>
      <c r="D1159" s="50"/>
      <c r="E1159" s="50"/>
    </row>
    <row r="1160" spans="1:5" x14ac:dyDescent="0.25">
      <c r="A1160" s="49"/>
      <c r="B1160" s="49"/>
      <c r="C1160" s="50"/>
      <c r="D1160" s="50"/>
      <c r="E1160" s="50"/>
    </row>
    <row r="1161" spans="1:5" x14ac:dyDescent="0.25">
      <c r="A1161" s="49"/>
      <c r="B1161" s="49"/>
      <c r="C1161" s="50"/>
      <c r="D1161" s="50"/>
      <c r="E1161" s="50"/>
    </row>
    <row r="1162" spans="1:5" x14ac:dyDescent="0.25">
      <c r="A1162" s="49"/>
      <c r="B1162" s="49"/>
      <c r="C1162" s="50"/>
      <c r="D1162" s="50"/>
      <c r="E1162" s="50"/>
    </row>
    <row r="1163" spans="1:5" x14ac:dyDescent="0.25">
      <c r="A1163" s="49"/>
      <c r="B1163" s="49"/>
      <c r="C1163" s="50"/>
      <c r="D1163" s="50"/>
      <c r="E1163" s="50"/>
    </row>
    <row r="1164" spans="1:5" x14ac:dyDescent="0.25">
      <c r="A1164" s="49"/>
      <c r="B1164" s="49"/>
      <c r="C1164" s="50"/>
      <c r="D1164" s="50"/>
      <c r="E1164" s="50"/>
    </row>
    <row r="1165" spans="1:5" x14ac:dyDescent="0.25">
      <c r="A1165" s="49"/>
      <c r="B1165" s="49"/>
      <c r="C1165" s="50"/>
      <c r="D1165" s="50"/>
      <c r="E1165" s="50"/>
    </row>
    <row r="1166" spans="1:5" x14ac:dyDescent="0.25">
      <c r="A1166" s="49"/>
      <c r="B1166" s="49"/>
      <c r="C1166" s="50"/>
      <c r="D1166" s="50"/>
      <c r="E1166" s="50"/>
    </row>
    <row r="1167" spans="1:5" x14ac:dyDescent="0.25">
      <c r="A1167" s="49"/>
      <c r="B1167" s="49"/>
      <c r="C1167" s="50"/>
      <c r="D1167" s="50"/>
      <c r="E1167" s="50"/>
    </row>
    <row r="1168" spans="1:5" x14ac:dyDescent="0.25">
      <c r="A1168" s="49"/>
      <c r="B1168" s="49"/>
      <c r="C1168" s="50"/>
      <c r="D1168" s="50"/>
      <c r="E1168" s="50"/>
    </row>
    <row r="1169" spans="1:5" x14ac:dyDescent="0.25">
      <c r="A1169" s="49"/>
      <c r="B1169" s="49"/>
      <c r="C1169" s="50"/>
      <c r="D1169" s="50"/>
      <c r="E1169" s="50"/>
    </row>
    <row r="1170" spans="1:5" x14ac:dyDescent="0.25">
      <c r="A1170" s="49"/>
      <c r="B1170" s="49"/>
      <c r="C1170" s="50"/>
      <c r="D1170" s="50"/>
      <c r="E1170" s="50"/>
    </row>
    <row r="1171" spans="1:5" x14ac:dyDescent="0.25">
      <c r="A1171" s="49"/>
      <c r="B1171" s="49"/>
      <c r="C1171" s="50"/>
      <c r="D1171" s="50"/>
      <c r="E1171" s="50"/>
    </row>
    <row r="1172" spans="1:5" x14ac:dyDescent="0.25">
      <c r="A1172" s="49"/>
      <c r="B1172" s="49"/>
      <c r="C1172" s="50"/>
      <c r="D1172" s="50"/>
      <c r="E1172" s="50"/>
    </row>
    <row r="1173" spans="1:5" x14ac:dyDescent="0.25">
      <c r="A1173" s="49"/>
      <c r="B1173" s="49"/>
      <c r="C1173" s="50"/>
      <c r="D1173" s="50"/>
      <c r="E1173" s="50"/>
    </row>
    <row r="1174" spans="1:5" x14ac:dyDescent="0.25">
      <c r="A1174" s="49"/>
      <c r="B1174" s="49"/>
      <c r="C1174" s="50"/>
      <c r="D1174" s="50"/>
      <c r="E1174" s="50"/>
    </row>
    <row r="1175" spans="1:5" x14ac:dyDescent="0.25">
      <c r="A1175" s="49"/>
      <c r="B1175" s="49"/>
      <c r="C1175" s="50"/>
      <c r="D1175" s="50"/>
      <c r="E1175" s="50"/>
    </row>
    <row r="1176" spans="1:5" x14ac:dyDescent="0.25">
      <c r="A1176" s="49"/>
      <c r="B1176" s="49"/>
      <c r="C1176" s="50"/>
      <c r="D1176" s="50"/>
      <c r="E1176" s="50"/>
    </row>
    <row r="1177" spans="1:5" x14ac:dyDescent="0.25">
      <c r="A1177" s="49"/>
      <c r="B1177" s="49"/>
      <c r="C1177" s="50"/>
      <c r="D1177" s="50"/>
      <c r="E1177" s="50"/>
    </row>
    <row r="1178" spans="1:5" x14ac:dyDescent="0.25">
      <c r="A1178" s="49"/>
      <c r="B1178" s="49"/>
      <c r="C1178" s="50"/>
      <c r="D1178" s="50"/>
      <c r="E1178" s="50"/>
    </row>
    <row r="1179" spans="1:5" x14ac:dyDescent="0.25">
      <c r="A1179" s="49"/>
      <c r="B1179" s="49"/>
      <c r="C1179" s="50"/>
      <c r="D1179" s="50"/>
      <c r="E1179" s="50"/>
    </row>
    <row r="1180" spans="1:5" x14ac:dyDescent="0.25">
      <c r="A1180" s="49"/>
      <c r="B1180" s="49"/>
      <c r="C1180" s="50"/>
      <c r="D1180" s="50"/>
      <c r="E1180" s="50"/>
    </row>
    <row r="1181" spans="1:5" x14ac:dyDescent="0.25">
      <c r="A1181" s="49"/>
      <c r="B1181" s="49"/>
      <c r="C1181" s="50"/>
      <c r="D1181" s="50"/>
      <c r="E1181" s="50"/>
    </row>
    <row r="1182" spans="1:5" x14ac:dyDescent="0.25">
      <c r="A1182" s="49"/>
      <c r="B1182" s="49"/>
      <c r="C1182" s="50"/>
      <c r="D1182" s="50"/>
      <c r="E1182" s="50"/>
    </row>
    <row r="1183" spans="1:5" x14ac:dyDescent="0.25">
      <c r="A1183" s="49"/>
      <c r="B1183" s="49"/>
      <c r="C1183" s="50"/>
      <c r="D1183" s="50"/>
      <c r="E1183" s="50"/>
    </row>
    <row r="1184" spans="1:5" x14ac:dyDescent="0.25">
      <c r="A1184" s="49"/>
      <c r="B1184" s="49"/>
      <c r="C1184" s="50"/>
      <c r="D1184" s="50"/>
      <c r="E1184" s="50"/>
    </row>
    <row r="1185" spans="1:5" x14ac:dyDescent="0.25">
      <c r="A1185" s="49"/>
      <c r="B1185" s="49"/>
      <c r="C1185" s="50"/>
      <c r="D1185" s="50"/>
      <c r="E1185" s="50"/>
    </row>
    <row r="1186" spans="1:5" x14ac:dyDescent="0.25">
      <c r="A1186" s="49"/>
      <c r="B1186" s="49"/>
      <c r="C1186" s="50"/>
      <c r="D1186" s="50"/>
      <c r="E1186" s="50"/>
    </row>
    <row r="1187" spans="1:5" x14ac:dyDescent="0.25">
      <c r="A1187" s="49"/>
      <c r="B1187" s="49"/>
      <c r="C1187" s="50"/>
      <c r="D1187" s="50"/>
      <c r="E1187" s="50"/>
    </row>
    <row r="1188" spans="1:5" x14ac:dyDescent="0.25">
      <c r="A1188" s="49"/>
      <c r="B1188" s="49"/>
      <c r="C1188" s="50"/>
      <c r="D1188" s="50"/>
      <c r="E1188" s="50"/>
    </row>
    <row r="1189" spans="1:5" x14ac:dyDescent="0.25">
      <c r="A1189" s="49"/>
      <c r="B1189" s="49"/>
      <c r="C1189" s="50"/>
      <c r="D1189" s="50"/>
      <c r="E1189" s="50"/>
    </row>
    <row r="1190" spans="1:5" x14ac:dyDescent="0.25">
      <c r="A1190" s="49"/>
      <c r="B1190" s="49"/>
      <c r="C1190" s="50"/>
      <c r="D1190" s="50"/>
      <c r="E1190" s="50"/>
    </row>
    <row r="1191" spans="1:5" x14ac:dyDescent="0.25">
      <c r="A1191" s="49"/>
      <c r="B1191" s="49"/>
      <c r="C1191" s="50"/>
      <c r="D1191" s="50"/>
      <c r="E1191" s="50"/>
    </row>
    <row r="1192" spans="1:5" x14ac:dyDescent="0.25">
      <c r="A1192" s="49"/>
      <c r="B1192" s="49"/>
      <c r="C1192" s="50"/>
      <c r="D1192" s="50"/>
      <c r="E1192" s="50"/>
    </row>
    <row r="1193" spans="1:5" x14ac:dyDescent="0.25">
      <c r="A1193" s="49"/>
      <c r="B1193" s="49"/>
      <c r="C1193" s="50"/>
      <c r="D1193" s="50"/>
      <c r="E1193" s="50"/>
    </row>
    <row r="1194" spans="1:5" x14ac:dyDescent="0.25">
      <c r="A1194" s="49"/>
      <c r="B1194" s="49"/>
      <c r="C1194" s="50"/>
      <c r="D1194" s="50"/>
      <c r="E1194" s="50"/>
    </row>
    <row r="1195" spans="1:5" x14ac:dyDescent="0.25">
      <c r="A1195" s="49"/>
      <c r="B1195" s="49"/>
      <c r="C1195" s="50"/>
      <c r="D1195" s="50"/>
      <c r="E1195" s="50"/>
    </row>
    <row r="1196" spans="1:5" x14ac:dyDescent="0.25">
      <c r="A1196" s="49"/>
      <c r="B1196" s="49"/>
      <c r="C1196" s="50"/>
      <c r="D1196" s="50"/>
      <c r="E1196" s="50"/>
    </row>
    <row r="1197" spans="1:5" x14ac:dyDescent="0.25">
      <c r="A1197" s="49"/>
      <c r="B1197" s="49"/>
      <c r="C1197" s="50"/>
      <c r="D1197" s="50"/>
      <c r="E1197" s="50"/>
    </row>
    <row r="1198" spans="1:5" x14ac:dyDescent="0.25">
      <c r="A1198" s="49"/>
      <c r="B1198" s="49"/>
      <c r="C1198" s="50"/>
      <c r="D1198" s="50"/>
      <c r="E1198" s="50"/>
    </row>
    <row r="1199" spans="1:5" x14ac:dyDescent="0.25">
      <c r="A1199" s="49"/>
      <c r="B1199" s="49"/>
      <c r="C1199" s="50"/>
      <c r="D1199" s="50"/>
      <c r="E1199" s="50"/>
    </row>
    <row r="1200" spans="1:5" x14ac:dyDescent="0.25">
      <c r="A1200" s="49"/>
      <c r="B1200" s="49"/>
      <c r="C1200" s="50"/>
      <c r="D1200" s="50"/>
      <c r="E1200" s="50"/>
    </row>
    <row r="1201" spans="1:5" x14ac:dyDescent="0.25">
      <c r="A1201" s="49"/>
      <c r="B1201" s="49"/>
      <c r="C1201" s="50"/>
      <c r="D1201" s="50"/>
      <c r="E1201" s="50"/>
    </row>
    <row r="1202" spans="1:5" x14ac:dyDescent="0.25">
      <c r="A1202" s="49"/>
      <c r="B1202" s="49"/>
      <c r="C1202" s="50"/>
      <c r="D1202" s="50"/>
      <c r="E1202" s="50"/>
    </row>
    <row r="1203" spans="1:5" x14ac:dyDescent="0.25">
      <c r="A1203" s="49"/>
      <c r="B1203" s="49"/>
      <c r="C1203" s="50"/>
      <c r="D1203" s="50"/>
      <c r="E1203" s="50"/>
    </row>
    <row r="1204" spans="1:5" x14ac:dyDescent="0.25">
      <c r="A1204" s="49"/>
      <c r="B1204" s="49"/>
      <c r="C1204" s="50"/>
      <c r="D1204" s="50"/>
      <c r="E1204" s="50"/>
    </row>
    <row r="1205" spans="1:5" x14ac:dyDescent="0.25">
      <c r="A1205" s="49"/>
      <c r="B1205" s="49"/>
      <c r="C1205" s="50"/>
      <c r="D1205" s="50"/>
      <c r="E1205" s="50"/>
    </row>
    <row r="1206" spans="1:5" x14ac:dyDescent="0.25">
      <c r="A1206" s="49"/>
      <c r="B1206" s="49"/>
      <c r="C1206" s="50"/>
      <c r="D1206" s="50"/>
      <c r="E1206" s="50"/>
    </row>
    <row r="1207" spans="1:5" x14ac:dyDescent="0.25">
      <c r="A1207" s="49"/>
      <c r="B1207" s="49"/>
      <c r="C1207" s="50"/>
      <c r="D1207" s="50"/>
      <c r="E1207" s="50"/>
    </row>
    <row r="1208" spans="1:5" x14ac:dyDescent="0.25">
      <c r="A1208" s="49"/>
      <c r="B1208" s="49"/>
      <c r="C1208" s="50"/>
      <c r="D1208" s="50"/>
      <c r="E1208" s="50"/>
    </row>
    <row r="1209" spans="1:5" x14ac:dyDescent="0.25">
      <c r="A1209" s="49"/>
      <c r="B1209" s="49"/>
      <c r="C1209" s="50"/>
      <c r="D1209" s="50"/>
      <c r="E1209" s="50"/>
    </row>
    <row r="1210" spans="1:5" x14ac:dyDescent="0.25">
      <c r="A1210" s="49"/>
      <c r="B1210" s="49"/>
      <c r="C1210" s="50"/>
      <c r="D1210" s="50"/>
      <c r="E1210" s="50"/>
    </row>
    <row r="1211" spans="1:5" x14ac:dyDescent="0.25">
      <c r="A1211" s="49"/>
      <c r="B1211" s="49"/>
      <c r="C1211" s="50"/>
      <c r="D1211" s="50"/>
      <c r="E1211" s="50"/>
    </row>
    <row r="1212" spans="1:5" x14ac:dyDescent="0.25">
      <c r="A1212" s="49"/>
      <c r="B1212" s="49"/>
      <c r="C1212" s="50"/>
      <c r="D1212" s="50"/>
      <c r="E1212" s="50"/>
    </row>
    <row r="1213" spans="1:5" x14ac:dyDescent="0.25">
      <c r="A1213" s="49"/>
      <c r="B1213" s="49"/>
      <c r="C1213" s="50"/>
      <c r="D1213" s="50"/>
      <c r="E1213" s="50"/>
    </row>
    <row r="1214" spans="1:5" x14ac:dyDescent="0.25">
      <c r="A1214" s="49"/>
      <c r="B1214" s="49"/>
      <c r="C1214" s="50"/>
      <c r="D1214" s="50"/>
      <c r="E1214" s="50"/>
    </row>
    <row r="1215" spans="1:5" x14ac:dyDescent="0.25">
      <c r="A1215" s="49"/>
      <c r="B1215" s="49"/>
      <c r="C1215" s="50"/>
      <c r="D1215" s="50"/>
      <c r="E1215" s="50"/>
    </row>
    <row r="1216" spans="1:5" x14ac:dyDescent="0.25">
      <c r="A1216" s="49"/>
      <c r="B1216" s="49"/>
      <c r="C1216" s="50"/>
      <c r="D1216" s="50"/>
      <c r="E1216" s="50"/>
    </row>
    <row r="1217" spans="1:5" x14ac:dyDescent="0.25">
      <c r="A1217" s="49"/>
      <c r="B1217" s="49"/>
      <c r="C1217" s="50"/>
      <c r="D1217" s="50"/>
      <c r="E1217" s="50"/>
    </row>
    <row r="1218" spans="1:5" x14ac:dyDescent="0.25">
      <c r="A1218" s="49"/>
      <c r="B1218" s="49"/>
      <c r="C1218" s="50"/>
      <c r="D1218" s="50"/>
      <c r="E1218" s="50"/>
    </row>
    <row r="1219" spans="1:5" x14ac:dyDescent="0.25">
      <c r="A1219" s="49"/>
      <c r="B1219" s="49"/>
      <c r="C1219" s="50"/>
      <c r="D1219" s="50"/>
      <c r="E1219" s="50"/>
    </row>
    <row r="1220" spans="1:5" x14ac:dyDescent="0.25">
      <c r="A1220" s="49"/>
      <c r="B1220" s="49"/>
      <c r="C1220" s="50"/>
      <c r="D1220" s="50"/>
      <c r="E1220" s="50"/>
    </row>
    <row r="1221" spans="1:5" x14ac:dyDescent="0.25">
      <c r="A1221" s="49"/>
      <c r="B1221" s="49"/>
      <c r="C1221" s="50"/>
      <c r="D1221" s="50"/>
      <c r="E1221" s="50"/>
    </row>
    <row r="1222" spans="1:5" x14ac:dyDescent="0.25">
      <c r="A1222" s="49"/>
      <c r="B1222" s="49"/>
      <c r="C1222" s="50"/>
      <c r="D1222" s="50"/>
      <c r="E1222" s="50"/>
    </row>
    <row r="1223" spans="1:5" x14ac:dyDescent="0.25">
      <c r="A1223" s="49"/>
      <c r="B1223" s="49"/>
      <c r="C1223" s="50"/>
      <c r="D1223" s="50"/>
      <c r="E1223" s="50"/>
    </row>
    <row r="1224" spans="1:5" x14ac:dyDescent="0.25">
      <c r="A1224" s="49"/>
      <c r="B1224" s="49"/>
      <c r="C1224" s="50"/>
      <c r="D1224" s="50"/>
      <c r="E1224" s="50"/>
    </row>
    <row r="1225" spans="1:5" x14ac:dyDescent="0.25">
      <c r="A1225" s="49"/>
      <c r="B1225" s="49"/>
      <c r="C1225" s="50"/>
      <c r="D1225" s="50"/>
      <c r="E1225" s="50"/>
    </row>
    <row r="1226" spans="1:5" x14ac:dyDescent="0.25">
      <c r="A1226" s="49"/>
      <c r="B1226" s="49"/>
      <c r="C1226" s="50"/>
      <c r="D1226" s="50"/>
      <c r="E1226" s="50"/>
    </row>
    <row r="1227" spans="1:5" x14ac:dyDescent="0.25">
      <c r="A1227" s="49"/>
      <c r="B1227" s="49"/>
      <c r="C1227" s="50"/>
      <c r="D1227" s="50"/>
      <c r="E1227" s="50"/>
    </row>
    <row r="1228" spans="1:5" x14ac:dyDescent="0.25">
      <c r="A1228" s="49"/>
      <c r="B1228" s="49"/>
      <c r="C1228" s="50"/>
      <c r="D1228" s="50"/>
      <c r="E1228" s="50"/>
    </row>
    <row r="1229" spans="1:5" x14ac:dyDescent="0.25">
      <c r="A1229" s="49"/>
      <c r="B1229" s="49"/>
      <c r="C1229" s="50"/>
      <c r="D1229" s="50"/>
      <c r="E1229" s="50"/>
    </row>
    <row r="1230" spans="1:5" x14ac:dyDescent="0.25">
      <c r="A1230" s="49"/>
      <c r="B1230" s="49"/>
      <c r="C1230" s="50"/>
      <c r="D1230" s="50"/>
      <c r="E1230" s="50"/>
    </row>
    <row r="1231" spans="1:5" x14ac:dyDescent="0.25">
      <c r="A1231" s="49"/>
      <c r="B1231" s="49"/>
      <c r="C1231" s="50"/>
      <c r="D1231" s="50"/>
      <c r="E1231" s="50"/>
    </row>
    <row r="1232" spans="1:5" x14ac:dyDescent="0.25">
      <c r="A1232" s="49"/>
      <c r="B1232" s="49"/>
      <c r="C1232" s="50"/>
      <c r="D1232" s="50"/>
      <c r="E1232" s="50"/>
    </row>
    <row r="1233" spans="1:5" x14ac:dyDescent="0.25">
      <c r="A1233" s="49"/>
      <c r="B1233" s="49"/>
      <c r="C1233" s="50"/>
      <c r="D1233" s="50"/>
      <c r="E1233" s="50"/>
    </row>
    <row r="1234" spans="1:5" x14ac:dyDescent="0.25">
      <c r="A1234" s="49"/>
      <c r="B1234" s="49"/>
      <c r="C1234" s="50"/>
      <c r="D1234" s="50"/>
      <c r="E1234" s="50"/>
    </row>
    <row r="1235" spans="1:5" x14ac:dyDescent="0.25">
      <c r="A1235" s="49"/>
      <c r="B1235" s="49"/>
      <c r="C1235" s="50"/>
      <c r="D1235" s="50"/>
      <c r="E1235" s="50"/>
    </row>
    <row r="1236" spans="1:5" x14ac:dyDescent="0.25">
      <c r="A1236" s="49"/>
      <c r="B1236" s="49"/>
      <c r="C1236" s="50"/>
      <c r="D1236" s="50"/>
      <c r="E1236" s="50"/>
    </row>
    <row r="1237" spans="1:5" x14ac:dyDescent="0.25">
      <c r="A1237" s="49"/>
      <c r="B1237" s="49"/>
      <c r="C1237" s="50"/>
      <c r="D1237" s="50"/>
      <c r="E1237" s="50"/>
    </row>
    <row r="1238" spans="1:5" x14ac:dyDescent="0.25">
      <c r="A1238" s="49"/>
      <c r="B1238" s="49"/>
      <c r="C1238" s="50"/>
      <c r="D1238" s="50"/>
      <c r="E1238" s="50"/>
    </row>
    <row r="1239" spans="1:5" x14ac:dyDescent="0.25">
      <c r="A1239" s="49"/>
      <c r="B1239" s="49"/>
      <c r="C1239" s="50"/>
      <c r="D1239" s="50"/>
      <c r="E1239" s="50"/>
    </row>
    <row r="1240" spans="1:5" x14ac:dyDescent="0.25">
      <c r="A1240" s="49"/>
      <c r="B1240" s="49"/>
      <c r="C1240" s="50"/>
      <c r="D1240" s="50"/>
      <c r="E1240" s="50"/>
    </row>
    <row r="1241" spans="1:5" x14ac:dyDescent="0.25">
      <c r="A1241" s="49"/>
      <c r="B1241" s="49"/>
      <c r="C1241" s="50"/>
      <c r="D1241" s="50"/>
      <c r="E1241" s="50"/>
    </row>
    <row r="1242" spans="1:5" x14ac:dyDescent="0.25">
      <c r="A1242" s="49"/>
      <c r="B1242" s="49"/>
      <c r="C1242" s="50"/>
      <c r="D1242" s="50"/>
      <c r="E1242" s="50"/>
    </row>
    <row r="1243" spans="1:5" x14ac:dyDescent="0.25">
      <c r="A1243" s="49"/>
      <c r="B1243" s="49"/>
      <c r="C1243" s="50"/>
      <c r="D1243" s="50"/>
      <c r="E1243" s="50"/>
    </row>
    <row r="1244" spans="1:5" x14ac:dyDescent="0.25">
      <c r="A1244" s="49"/>
      <c r="B1244" s="49"/>
      <c r="C1244" s="50"/>
      <c r="D1244" s="50"/>
      <c r="E1244" s="50"/>
    </row>
    <row r="1245" spans="1:5" x14ac:dyDescent="0.25">
      <c r="A1245" s="49"/>
      <c r="B1245" s="49"/>
      <c r="C1245" s="50"/>
      <c r="D1245" s="50"/>
      <c r="E1245" s="50"/>
    </row>
    <row r="1246" spans="1:5" x14ac:dyDescent="0.25">
      <c r="A1246" s="49"/>
      <c r="B1246" s="49"/>
      <c r="C1246" s="50"/>
      <c r="D1246" s="50"/>
      <c r="E1246" s="50"/>
    </row>
    <row r="1247" spans="1:5" x14ac:dyDescent="0.25">
      <c r="A1247" s="49"/>
      <c r="B1247" s="49"/>
      <c r="C1247" s="50"/>
      <c r="D1247" s="50"/>
      <c r="E1247" s="50"/>
    </row>
    <row r="1248" spans="1:5" x14ac:dyDescent="0.25">
      <c r="A1248" s="49"/>
      <c r="B1248" s="49"/>
      <c r="C1248" s="50"/>
      <c r="D1248" s="50"/>
      <c r="E1248" s="50"/>
    </row>
    <row r="1249" spans="1:5" x14ac:dyDescent="0.25">
      <c r="A1249" s="49"/>
      <c r="B1249" s="49"/>
      <c r="C1249" s="50"/>
      <c r="D1249" s="50"/>
      <c r="E1249" s="50"/>
    </row>
    <row r="1250" spans="1:5" x14ac:dyDescent="0.25">
      <c r="A1250" s="49"/>
      <c r="B1250" s="49"/>
      <c r="C1250" s="50"/>
      <c r="D1250" s="50"/>
      <c r="E1250" s="50"/>
    </row>
    <row r="1251" spans="1:5" x14ac:dyDescent="0.25">
      <c r="A1251" s="49"/>
      <c r="B1251" s="49"/>
      <c r="C1251" s="50"/>
      <c r="D1251" s="50"/>
      <c r="E1251" s="50"/>
    </row>
    <row r="1252" spans="1:5" x14ac:dyDescent="0.25">
      <c r="A1252" s="49"/>
      <c r="B1252" s="49"/>
      <c r="C1252" s="50"/>
      <c r="D1252" s="50"/>
      <c r="E1252" s="50"/>
    </row>
    <row r="1253" spans="1:5" x14ac:dyDescent="0.25">
      <c r="A1253" s="49"/>
      <c r="B1253" s="49"/>
      <c r="C1253" s="50"/>
      <c r="D1253" s="50"/>
      <c r="E1253" s="50"/>
    </row>
    <row r="1254" spans="1:5" x14ac:dyDescent="0.25">
      <c r="A1254" s="49"/>
      <c r="B1254" s="49"/>
      <c r="C1254" s="50"/>
      <c r="D1254" s="50"/>
      <c r="E1254" s="50"/>
    </row>
    <row r="1255" spans="1:5" x14ac:dyDescent="0.25">
      <c r="A1255" s="49"/>
      <c r="B1255" s="49"/>
      <c r="C1255" s="50"/>
      <c r="D1255" s="50"/>
      <c r="E1255" s="50"/>
    </row>
    <row r="1256" spans="1:5" x14ac:dyDescent="0.25">
      <c r="A1256" s="49"/>
      <c r="B1256" s="49"/>
      <c r="C1256" s="50"/>
      <c r="D1256" s="50"/>
      <c r="E1256" s="50"/>
    </row>
    <row r="1257" spans="1:5" x14ac:dyDescent="0.25">
      <c r="A1257" s="49"/>
      <c r="B1257" s="49"/>
      <c r="C1257" s="50"/>
      <c r="D1257" s="50"/>
      <c r="E1257" s="50"/>
    </row>
    <row r="1258" spans="1:5" x14ac:dyDescent="0.25">
      <c r="A1258" s="49"/>
      <c r="B1258" s="49"/>
      <c r="C1258" s="50"/>
      <c r="D1258" s="50"/>
      <c r="E1258" s="50"/>
    </row>
    <row r="1259" spans="1:5" x14ac:dyDescent="0.25">
      <c r="A1259" s="49"/>
      <c r="B1259" s="49"/>
      <c r="C1259" s="50"/>
      <c r="D1259" s="50"/>
      <c r="E1259" s="50"/>
    </row>
    <row r="1260" spans="1:5" x14ac:dyDescent="0.25">
      <c r="A1260" s="49"/>
      <c r="B1260" s="49"/>
      <c r="C1260" s="50"/>
      <c r="D1260" s="50"/>
      <c r="E1260" s="50"/>
    </row>
    <row r="1261" spans="1:5" x14ac:dyDescent="0.25">
      <c r="A1261" s="49"/>
      <c r="B1261" s="49"/>
      <c r="C1261" s="50"/>
      <c r="D1261" s="50"/>
      <c r="E1261" s="50"/>
    </row>
    <row r="1262" spans="1:5" x14ac:dyDescent="0.25">
      <c r="A1262" s="49"/>
      <c r="B1262" s="49"/>
      <c r="C1262" s="50"/>
      <c r="D1262" s="50"/>
      <c r="E1262" s="50"/>
    </row>
    <row r="1263" spans="1:5" x14ac:dyDescent="0.25">
      <c r="A1263" s="49"/>
      <c r="B1263" s="49"/>
      <c r="C1263" s="50"/>
      <c r="D1263" s="50"/>
      <c r="E1263" s="50"/>
    </row>
    <row r="1264" spans="1:5" x14ac:dyDescent="0.25">
      <c r="A1264" s="49"/>
      <c r="B1264" s="49"/>
      <c r="C1264" s="50"/>
      <c r="D1264" s="50"/>
      <c r="E1264" s="50"/>
    </row>
    <row r="1265" spans="1:5" x14ac:dyDescent="0.25">
      <c r="A1265" s="49"/>
      <c r="B1265" s="49"/>
      <c r="C1265" s="50"/>
      <c r="D1265" s="50"/>
      <c r="E1265" s="50"/>
    </row>
    <row r="1266" spans="1:5" x14ac:dyDescent="0.25">
      <c r="A1266" s="49"/>
      <c r="B1266" s="49"/>
      <c r="C1266" s="50"/>
      <c r="D1266" s="50"/>
      <c r="E1266" s="50"/>
    </row>
    <row r="1267" spans="1:5" x14ac:dyDescent="0.25">
      <c r="A1267" s="49"/>
      <c r="B1267" s="49"/>
      <c r="C1267" s="50"/>
      <c r="D1267" s="50"/>
      <c r="E1267" s="50"/>
    </row>
    <row r="1268" spans="1:5" x14ac:dyDescent="0.25">
      <c r="A1268" s="49"/>
      <c r="B1268" s="49"/>
      <c r="C1268" s="50"/>
      <c r="D1268" s="50"/>
      <c r="E1268" s="50"/>
    </row>
    <row r="1269" spans="1:5" x14ac:dyDescent="0.25">
      <c r="A1269" s="49"/>
      <c r="B1269" s="49"/>
      <c r="C1269" s="50"/>
      <c r="D1269" s="50"/>
      <c r="E1269" s="50"/>
    </row>
    <row r="1270" spans="1:5" x14ac:dyDescent="0.25">
      <c r="A1270" s="49"/>
      <c r="B1270" s="49"/>
      <c r="C1270" s="50"/>
      <c r="D1270" s="50"/>
      <c r="E1270" s="50"/>
    </row>
    <row r="1271" spans="1:5" x14ac:dyDescent="0.25">
      <c r="A1271" s="49"/>
      <c r="B1271" s="49"/>
      <c r="C1271" s="50"/>
      <c r="D1271" s="50"/>
      <c r="E1271" s="50"/>
    </row>
    <row r="1272" spans="1:5" x14ac:dyDescent="0.25">
      <c r="A1272" s="49"/>
      <c r="B1272" s="49"/>
      <c r="C1272" s="50"/>
      <c r="D1272" s="50"/>
      <c r="E1272" s="50"/>
    </row>
    <row r="1273" spans="1:5" x14ac:dyDescent="0.25">
      <c r="A1273" s="49"/>
      <c r="B1273" s="49"/>
      <c r="C1273" s="50"/>
      <c r="D1273" s="50"/>
      <c r="E1273" s="50"/>
    </row>
    <row r="1274" spans="1:5" x14ac:dyDescent="0.25">
      <c r="A1274" s="49"/>
      <c r="B1274" s="49"/>
      <c r="C1274" s="50"/>
      <c r="D1274" s="50"/>
      <c r="E1274" s="50"/>
    </row>
    <row r="1275" spans="1:5" x14ac:dyDescent="0.25">
      <c r="A1275" s="49"/>
      <c r="B1275" s="49"/>
      <c r="C1275" s="50"/>
      <c r="D1275" s="50"/>
      <c r="E1275" s="50"/>
    </row>
    <row r="1276" spans="1:5" x14ac:dyDescent="0.25">
      <c r="A1276" s="49"/>
      <c r="B1276" s="49"/>
      <c r="C1276" s="50"/>
      <c r="D1276" s="50"/>
      <c r="E1276" s="50"/>
    </row>
    <row r="1277" spans="1:5" x14ac:dyDescent="0.25">
      <c r="A1277" s="49"/>
      <c r="B1277" s="49"/>
      <c r="C1277" s="50"/>
      <c r="D1277" s="50"/>
      <c r="E1277" s="50"/>
    </row>
    <row r="1278" spans="1:5" x14ac:dyDescent="0.25">
      <c r="A1278" s="49"/>
      <c r="B1278" s="49"/>
      <c r="C1278" s="50"/>
      <c r="D1278" s="50"/>
      <c r="E1278" s="50"/>
    </row>
    <row r="1279" spans="1:5" x14ac:dyDescent="0.25">
      <c r="A1279" s="49"/>
      <c r="B1279" s="49"/>
      <c r="C1279" s="50"/>
      <c r="D1279" s="50"/>
      <c r="E1279" s="50"/>
    </row>
    <row r="1280" spans="1:5" x14ac:dyDescent="0.25">
      <c r="A1280" s="49"/>
      <c r="B1280" s="49"/>
      <c r="C1280" s="50"/>
      <c r="D1280" s="50"/>
      <c r="E1280" s="50"/>
    </row>
    <row r="1281" spans="1:5" x14ac:dyDescent="0.25">
      <c r="A1281" s="49"/>
      <c r="B1281" s="49"/>
      <c r="C1281" s="50"/>
      <c r="D1281" s="50"/>
      <c r="E1281" s="50"/>
    </row>
    <row r="1282" spans="1:5" x14ac:dyDescent="0.25">
      <c r="A1282" s="49"/>
      <c r="B1282" s="49"/>
      <c r="C1282" s="50"/>
      <c r="D1282" s="50"/>
      <c r="E1282" s="50"/>
    </row>
    <row r="1283" spans="1:5" x14ac:dyDescent="0.25">
      <c r="A1283" s="49"/>
      <c r="B1283" s="49"/>
      <c r="C1283" s="50"/>
      <c r="D1283" s="50"/>
      <c r="E1283" s="50"/>
    </row>
    <row r="1284" spans="1:5" x14ac:dyDescent="0.25">
      <c r="A1284" s="49"/>
      <c r="B1284" s="49"/>
      <c r="C1284" s="50"/>
      <c r="D1284" s="50"/>
      <c r="E1284" s="50"/>
    </row>
    <row r="1285" spans="1:5" x14ac:dyDescent="0.25">
      <c r="A1285" s="49"/>
      <c r="B1285" s="49"/>
      <c r="C1285" s="50"/>
      <c r="D1285" s="50"/>
      <c r="E1285" s="50"/>
    </row>
    <row r="1286" spans="1:5" x14ac:dyDescent="0.25">
      <c r="A1286" s="49"/>
      <c r="B1286" s="49"/>
      <c r="C1286" s="50"/>
      <c r="D1286" s="50"/>
      <c r="E1286" s="50"/>
    </row>
    <row r="1287" spans="1:5" x14ac:dyDescent="0.25">
      <c r="A1287" s="49"/>
      <c r="B1287" s="49"/>
      <c r="C1287" s="50"/>
      <c r="D1287" s="50"/>
      <c r="E1287" s="50"/>
    </row>
    <row r="1288" spans="1:5" x14ac:dyDescent="0.25">
      <c r="A1288" s="49"/>
      <c r="B1288" s="49"/>
      <c r="C1288" s="50"/>
      <c r="D1288" s="50"/>
      <c r="E1288" s="50"/>
    </row>
    <row r="1289" spans="1:5" x14ac:dyDescent="0.25">
      <c r="A1289" s="49"/>
      <c r="B1289" s="49"/>
      <c r="C1289" s="50"/>
      <c r="D1289" s="50"/>
      <c r="E1289" s="50"/>
    </row>
    <row r="1290" spans="1:5" x14ac:dyDescent="0.25">
      <c r="A1290" s="49"/>
      <c r="B1290" s="49"/>
      <c r="C1290" s="50"/>
      <c r="D1290" s="50"/>
      <c r="E1290" s="50"/>
    </row>
    <row r="1291" spans="1:5" x14ac:dyDescent="0.25">
      <c r="A1291" s="49"/>
      <c r="B1291" s="49"/>
      <c r="C1291" s="50"/>
      <c r="D1291" s="50"/>
      <c r="E1291" s="50"/>
    </row>
    <row r="1292" spans="1:5" x14ac:dyDescent="0.25">
      <c r="A1292" s="49"/>
      <c r="B1292" s="49"/>
      <c r="C1292" s="50"/>
      <c r="D1292" s="50"/>
      <c r="E1292" s="50"/>
    </row>
    <row r="1293" spans="1:5" x14ac:dyDescent="0.25">
      <c r="A1293" s="49"/>
      <c r="B1293" s="49"/>
      <c r="C1293" s="50"/>
      <c r="D1293" s="50"/>
      <c r="E1293" s="50"/>
    </row>
    <row r="1294" spans="1:5" x14ac:dyDescent="0.25">
      <c r="A1294" s="49"/>
      <c r="B1294" s="49"/>
      <c r="C1294" s="50"/>
      <c r="D1294" s="50"/>
      <c r="E1294" s="50"/>
    </row>
    <row r="1295" spans="1:5" x14ac:dyDescent="0.25">
      <c r="A1295" s="49"/>
      <c r="B1295" s="49"/>
      <c r="C1295" s="50"/>
      <c r="D1295" s="50"/>
      <c r="E1295" s="50"/>
    </row>
    <row r="1296" spans="1:5" x14ac:dyDescent="0.25">
      <c r="A1296" s="49"/>
      <c r="B1296" s="49"/>
      <c r="C1296" s="50"/>
      <c r="D1296" s="50"/>
      <c r="E1296" s="50"/>
    </row>
    <row r="1297" spans="1:5" x14ac:dyDescent="0.25">
      <c r="A1297" s="49"/>
      <c r="B1297" s="49"/>
      <c r="C1297" s="50"/>
      <c r="D1297" s="50"/>
      <c r="E1297" s="50"/>
    </row>
    <row r="1298" spans="1:5" x14ac:dyDescent="0.25">
      <c r="A1298" s="49"/>
      <c r="B1298" s="49"/>
      <c r="C1298" s="50"/>
      <c r="D1298" s="50"/>
      <c r="E1298" s="50"/>
    </row>
    <row r="1299" spans="1:5" x14ac:dyDescent="0.25">
      <c r="A1299" s="49"/>
      <c r="B1299" s="49"/>
      <c r="C1299" s="50"/>
      <c r="D1299" s="50"/>
      <c r="E1299" s="50"/>
    </row>
    <row r="1300" spans="1:5" x14ac:dyDescent="0.25">
      <c r="A1300" s="49"/>
      <c r="B1300" s="49"/>
      <c r="C1300" s="50"/>
      <c r="D1300" s="50"/>
      <c r="E1300" s="50"/>
    </row>
    <row r="1301" spans="1:5" x14ac:dyDescent="0.25">
      <c r="A1301" s="49"/>
      <c r="B1301" s="49"/>
      <c r="C1301" s="50"/>
      <c r="D1301" s="50"/>
      <c r="E1301" s="50"/>
    </row>
    <row r="1302" spans="1:5" x14ac:dyDescent="0.25">
      <c r="A1302" s="49"/>
      <c r="B1302" s="49"/>
      <c r="C1302" s="50"/>
      <c r="D1302" s="50"/>
      <c r="E1302" s="50"/>
    </row>
    <row r="1303" spans="1:5" x14ac:dyDescent="0.25">
      <c r="A1303" s="49"/>
      <c r="B1303" s="49"/>
      <c r="C1303" s="50"/>
      <c r="D1303" s="50"/>
      <c r="E1303" s="50"/>
    </row>
    <row r="1304" spans="1:5" x14ac:dyDescent="0.25">
      <c r="A1304" s="49"/>
      <c r="B1304" s="49"/>
      <c r="C1304" s="50"/>
      <c r="D1304" s="50"/>
      <c r="E1304" s="50"/>
    </row>
    <row r="1305" spans="1:5" x14ac:dyDescent="0.25">
      <c r="A1305" s="49"/>
      <c r="B1305" s="49"/>
      <c r="C1305" s="50"/>
      <c r="D1305" s="50"/>
      <c r="E1305" s="50"/>
    </row>
    <row r="1306" spans="1:5" x14ac:dyDescent="0.25">
      <c r="A1306" s="49"/>
      <c r="B1306" s="49"/>
      <c r="C1306" s="50"/>
      <c r="D1306" s="50"/>
      <c r="E1306" s="50"/>
    </row>
    <row r="1307" spans="1:5" x14ac:dyDescent="0.25">
      <c r="A1307" s="49"/>
      <c r="B1307" s="49"/>
      <c r="C1307" s="50"/>
      <c r="D1307" s="50"/>
      <c r="E1307" s="50"/>
    </row>
    <row r="1308" spans="1:5" x14ac:dyDescent="0.25">
      <c r="A1308" s="49"/>
      <c r="B1308" s="49"/>
      <c r="C1308" s="50"/>
      <c r="D1308" s="50"/>
      <c r="E1308" s="50"/>
    </row>
    <row r="1309" spans="1:5" x14ac:dyDescent="0.25">
      <c r="A1309" s="49"/>
      <c r="B1309" s="49"/>
      <c r="C1309" s="50"/>
      <c r="D1309" s="50"/>
      <c r="E1309" s="50"/>
    </row>
    <row r="1310" spans="1:5" x14ac:dyDescent="0.25">
      <c r="A1310" s="49"/>
      <c r="B1310" s="49"/>
      <c r="C1310" s="50"/>
      <c r="D1310" s="50"/>
      <c r="E1310" s="50"/>
    </row>
    <row r="1311" spans="1:5" x14ac:dyDescent="0.25">
      <c r="A1311" s="49"/>
      <c r="B1311" s="49"/>
      <c r="C1311" s="50"/>
      <c r="D1311" s="50"/>
      <c r="E1311" s="50"/>
    </row>
    <row r="1312" spans="1:5" x14ac:dyDescent="0.25">
      <c r="A1312" s="49"/>
      <c r="B1312" s="49"/>
      <c r="C1312" s="50"/>
      <c r="D1312" s="50"/>
      <c r="E1312" s="50"/>
    </row>
    <row r="1313" spans="1:5" x14ac:dyDescent="0.25">
      <c r="A1313" s="49"/>
      <c r="B1313" s="49"/>
      <c r="C1313" s="50"/>
      <c r="D1313" s="50"/>
      <c r="E1313" s="50"/>
    </row>
    <row r="1314" spans="1:5" x14ac:dyDescent="0.25">
      <c r="A1314" s="49"/>
      <c r="B1314" s="49"/>
      <c r="C1314" s="50"/>
      <c r="D1314" s="50"/>
      <c r="E1314" s="50"/>
    </row>
    <row r="1315" spans="1:5" x14ac:dyDescent="0.25">
      <c r="A1315" s="49"/>
      <c r="B1315" s="49"/>
      <c r="C1315" s="50"/>
      <c r="D1315" s="50"/>
      <c r="E1315" s="50"/>
    </row>
    <row r="1316" spans="1:5" x14ac:dyDescent="0.25">
      <c r="A1316" s="49"/>
      <c r="B1316" s="49"/>
      <c r="C1316" s="50"/>
      <c r="D1316" s="50"/>
      <c r="E1316" s="50"/>
    </row>
    <row r="1317" spans="1:5" x14ac:dyDescent="0.25">
      <c r="A1317" s="49"/>
      <c r="B1317" s="49"/>
      <c r="C1317" s="50"/>
      <c r="D1317" s="50"/>
      <c r="E1317" s="50"/>
    </row>
    <row r="1318" spans="1:5" x14ac:dyDescent="0.25">
      <c r="A1318" s="49"/>
      <c r="B1318" s="49"/>
      <c r="C1318" s="50"/>
      <c r="D1318" s="50"/>
      <c r="E1318" s="50"/>
    </row>
    <row r="1319" spans="1:5" x14ac:dyDescent="0.25">
      <c r="A1319" s="49"/>
      <c r="B1319" s="49"/>
      <c r="C1319" s="50"/>
      <c r="D1319" s="50"/>
      <c r="E1319" s="50"/>
    </row>
    <row r="1320" spans="1:5" x14ac:dyDescent="0.25">
      <c r="A1320" s="49"/>
      <c r="B1320" s="49"/>
      <c r="C1320" s="50"/>
      <c r="D1320" s="50"/>
      <c r="E1320" s="50"/>
    </row>
    <row r="1321" spans="1:5" x14ac:dyDescent="0.25">
      <c r="A1321" s="49"/>
      <c r="B1321" s="49"/>
      <c r="C1321" s="50"/>
      <c r="D1321" s="50"/>
      <c r="E1321" s="50"/>
    </row>
    <row r="1322" spans="1:5" x14ac:dyDescent="0.25">
      <c r="A1322" s="49"/>
      <c r="B1322" s="49"/>
      <c r="C1322" s="50"/>
      <c r="D1322" s="50"/>
      <c r="E1322" s="50"/>
    </row>
    <row r="1323" spans="1:5" x14ac:dyDescent="0.25">
      <c r="A1323" s="49"/>
      <c r="B1323" s="49"/>
      <c r="C1323" s="50"/>
      <c r="D1323" s="50"/>
      <c r="E1323" s="50"/>
    </row>
    <row r="1324" spans="1:5" x14ac:dyDescent="0.25">
      <c r="A1324" s="49"/>
      <c r="B1324" s="49"/>
      <c r="C1324" s="50"/>
      <c r="D1324" s="50"/>
      <c r="E1324" s="50"/>
    </row>
    <row r="1325" spans="1:5" x14ac:dyDescent="0.25">
      <c r="A1325" s="49"/>
      <c r="B1325" s="49"/>
      <c r="C1325" s="50"/>
      <c r="D1325" s="50"/>
      <c r="E1325" s="50"/>
    </row>
    <row r="1326" spans="1:5" x14ac:dyDescent="0.25">
      <c r="A1326" s="49"/>
      <c r="B1326" s="49"/>
      <c r="C1326" s="50"/>
      <c r="D1326" s="50"/>
      <c r="E1326" s="50"/>
    </row>
    <row r="1327" spans="1:5" x14ac:dyDescent="0.25">
      <c r="A1327" s="49"/>
      <c r="B1327" s="49"/>
      <c r="C1327" s="50"/>
      <c r="D1327" s="50"/>
      <c r="E1327" s="50"/>
    </row>
    <row r="1328" spans="1:5" x14ac:dyDescent="0.25">
      <c r="A1328" s="49"/>
      <c r="B1328" s="49"/>
      <c r="C1328" s="50"/>
      <c r="D1328" s="50"/>
      <c r="E1328" s="50"/>
    </row>
    <row r="1329" spans="1:5" x14ac:dyDescent="0.25">
      <c r="A1329" s="49"/>
      <c r="B1329" s="49"/>
      <c r="C1329" s="50"/>
      <c r="D1329" s="50"/>
      <c r="E1329" s="50"/>
    </row>
  </sheetData>
  <mergeCells count="8">
    <mergeCell ref="C1:E1"/>
    <mergeCell ref="C2:E4"/>
    <mergeCell ref="A5:E5"/>
    <mergeCell ref="A7:A8"/>
    <mergeCell ref="B7:B8"/>
    <mergeCell ref="C7:C8"/>
    <mergeCell ref="D7:D8"/>
    <mergeCell ref="E7:E8"/>
  </mergeCells>
  <pageMargins left="0.98425196850393704" right="0" top="0" bottom="0" header="0" footer="0"/>
  <pageSetup paperSize="9" scale="66" fitToHeight="0" orientation="portrait" r:id="rId1"/>
  <headerFooter alignWithMargins="0">
    <oddFooter>&amp;R&amp;P</oddFooter>
  </headerFooter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'6'!Заголовки_для_печати</vt:lpstr>
      <vt:lpstr>'6'!Область_печати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finOtdeL</cp:lastModifiedBy>
  <cp:lastPrinted>2015-12-16T11:16:32Z</cp:lastPrinted>
  <dcterms:created xsi:type="dcterms:W3CDTF">2015-12-16T10:12:55Z</dcterms:created>
  <dcterms:modified xsi:type="dcterms:W3CDTF">2015-12-23T05:59:22Z</dcterms:modified>
</cp:coreProperties>
</file>