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35" windowWidth="19440" windowHeight="9885"/>
  </bookViews>
  <sheets>
    <sheet name="7" sheetId="1" r:id="rId1"/>
  </sheets>
  <definedNames>
    <definedName name="_xlnm.Print_Titles" localSheetId="0">'7'!$11:$11</definedName>
    <definedName name="_xlnm.Print_Area" localSheetId="0">'7'!$A$1:$F$211</definedName>
  </definedNames>
  <calcPr calcId="145621"/>
</workbook>
</file>

<file path=xl/calcChain.xml><?xml version="1.0" encoding="utf-8"?>
<calcChain xmlns="http://schemas.openxmlformats.org/spreadsheetml/2006/main">
  <c r="D211" i="1" l="1"/>
  <c r="D210" i="1"/>
  <c r="D209" i="1"/>
  <c r="D208" i="1"/>
  <c r="D206" i="1"/>
  <c r="D204" i="1"/>
  <c r="D202" i="1"/>
  <c r="D200" i="1"/>
  <c r="D198" i="1"/>
  <c r="D195" i="1"/>
  <c r="D193" i="1"/>
  <c r="D191" i="1"/>
  <c r="D189" i="1"/>
  <c r="D187" i="1"/>
  <c r="D185" i="1"/>
  <c r="D183" i="1"/>
  <c r="D181" i="1"/>
  <c r="D179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0" i="1"/>
  <c r="D158" i="1"/>
  <c r="D156" i="1"/>
  <c r="D154" i="1"/>
  <c r="D152" i="1"/>
  <c r="D150" i="1"/>
  <c r="D148" i="1"/>
  <c r="D145" i="1"/>
  <c r="D144" i="1"/>
  <c r="D143" i="1"/>
  <c r="D142" i="1"/>
  <c r="D141" i="1"/>
  <c r="D140" i="1"/>
  <c r="D139" i="1"/>
  <c r="D138" i="1"/>
  <c r="D137" i="1"/>
  <c r="D134" i="1"/>
  <c r="D132" i="1"/>
  <c r="D130" i="1"/>
  <c r="D128" i="1"/>
  <c r="D125" i="1"/>
  <c r="D122" i="1"/>
  <c r="D120" i="1"/>
  <c r="D118" i="1"/>
  <c r="D116" i="1"/>
  <c r="D114" i="1"/>
  <c r="D111" i="1"/>
  <c r="D109" i="1"/>
  <c r="D107" i="1"/>
  <c r="D102" i="1"/>
  <c r="D99" i="1"/>
  <c r="D97" i="1"/>
  <c r="D96" i="1"/>
  <c r="D94" i="1"/>
  <c r="D93" i="1"/>
  <c r="D92" i="1"/>
  <c r="D91" i="1"/>
  <c r="D89" i="1"/>
  <c r="D88" i="1"/>
  <c r="D86" i="1"/>
  <c r="D85" i="1"/>
  <c r="D84" i="1"/>
  <c r="D81" i="1"/>
  <c r="D78" i="1"/>
  <c r="D76" i="1"/>
  <c r="D73" i="1"/>
  <c r="D69" i="1"/>
  <c r="D65" i="1"/>
  <c r="D64" i="1"/>
  <c r="D63" i="1"/>
  <c r="D62" i="1"/>
  <c r="D59" i="1"/>
  <c r="D57" i="1"/>
  <c r="D54" i="1"/>
  <c r="D50" i="1"/>
  <c r="D49" i="1"/>
  <c r="D46" i="1"/>
  <c r="D43" i="1"/>
  <c r="D40" i="1"/>
  <c r="D39" i="1"/>
  <c r="D36" i="1"/>
  <c r="D34" i="1"/>
  <c r="D32" i="1"/>
  <c r="D30" i="1"/>
  <c r="D29" i="1"/>
  <c r="D28" i="1"/>
  <c r="D25" i="1"/>
  <c r="D24" i="1"/>
  <c r="D23" i="1"/>
  <c r="D20" i="1"/>
  <c r="D19" i="1"/>
  <c r="D18" i="1"/>
  <c r="D17" i="1"/>
  <c r="C153" i="1"/>
  <c r="C180" i="1"/>
  <c r="C136" i="1"/>
  <c r="C135" i="1" s="1"/>
  <c r="C188" i="1"/>
  <c r="D188" i="1" s="1"/>
  <c r="C186" i="1"/>
  <c r="C184" i="1"/>
  <c r="C182" i="1"/>
  <c r="C178" i="1"/>
  <c r="C162" i="1"/>
  <c r="C161" i="1" s="1"/>
  <c r="C159" i="1"/>
  <c r="C157" i="1"/>
  <c r="C155" i="1"/>
  <c r="C151" i="1"/>
  <c r="C149" i="1"/>
  <c r="C147" i="1"/>
  <c r="C133" i="1"/>
  <c r="C131" i="1"/>
  <c r="C129" i="1"/>
  <c r="C127" i="1"/>
  <c r="C126" i="1" s="1"/>
  <c r="C124" i="1"/>
  <c r="C123" i="1" s="1"/>
  <c r="C121" i="1"/>
  <c r="C119" i="1"/>
  <c r="C117" i="1"/>
  <c r="C115" i="1"/>
  <c r="C113" i="1"/>
  <c r="C106" i="1"/>
  <c r="C105" i="1" s="1"/>
  <c r="C82" i="1"/>
  <c r="C80" i="1"/>
  <c r="C79" i="1" s="1"/>
  <c r="C77" i="1"/>
  <c r="C75" i="1"/>
  <c r="C72" i="1"/>
  <c r="C71" i="1" s="1"/>
  <c r="C61" i="1"/>
  <c r="C60" i="1" s="1"/>
  <c r="C58" i="1"/>
  <c r="C55" i="1" s="1"/>
  <c r="C56" i="1"/>
  <c r="C53" i="1"/>
  <c r="C48" i="1"/>
  <c r="C47" i="1" s="1"/>
  <c r="C45" i="1"/>
  <c r="C44" i="1" s="1"/>
  <c r="C42" i="1"/>
  <c r="C41" i="1" s="1"/>
  <c r="C38" i="1"/>
  <c r="C37" i="1" s="1"/>
  <c r="C35" i="1"/>
  <c r="C33" i="1"/>
  <c r="C31" i="1"/>
  <c r="D31" i="1" s="1"/>
  <c r="C27" i="1"/>
  <c r="C26" i="1" s="1"/>
  <c r="C22" i="1"/>
  <c r="C21" i="1" s="1"/>
  <c r="C16" i="1"/>
  <c r="C15" i="1" s="1"/>
  <c r="C14" i="1" s="1"/>
  <c r="C52" i="1" l="1"/>
  <c r="C74" i="1"/>
  <c r="C70" i="1" s="1"/>
  <c r="C51" i="1" s="1"/>
  <c r="C146" i="1"/>
  <c r="C112" i="1"/>
  <c r="F192" i="1"/>
  <c r="E192" i="1"/>
  <c r="D192" i="1" s="1"/>
  <c r="E180" i="1"/>
  <c r="D180" i="1" s="1"/>
  <c r="F180" i="1"/>
  <c r="C104" i="1" l="1"/>
  <c r="C103" i="1" s="1"/>
  <c r="C12" i="1" s="1"/>
  <c r="E77" i="1"/>
  <c r="D77" i="1" s="1"/>
  <c r="E48" i="1" l="1"/>
  <c r="D48" i="1" s="1"/>
  <c r="E27" i="1"/>
  <c r="D27" i="1" s="1"/>
  <c r="F209" i="1" l="1"/>
  <c r="E33" i="1" l="1"/>
  <c r="D33" i="1" s="1"/>
  <c r="F87" i="1"/>
  <c r="E87" i="1"/>
  <c r="D87" i="1" s="1"/>
  <c r="E90" i="1"/>
  <c r="D90" i="1" s="1"/>
  <c r="F45" i="1" l="1"/>
  <c r="F22" i="1"/>
  <c r="E22" i="1"/>
  <c r="D22" i="1" s="1"/>
  <c r="E56" i="1" l="1"/>
  <c r="D56" i="1" s="1"/>
  <c r="F48" i="1"/>
  <c r="F207" i="1"/>
  <c r="E207" i="1"/>
  <c r="D207" i="1" s="1"/>
  <c r="F205" i="1"/>
  <c r="E205" i="1"/>
  <c r="D205" i="1" s="1"/>
  <c r="F203" i="1"/>
  <c r="E203" i="1"/>
  <c r="D203" i="1" s="1"/>
  <c r="F201" i="1"/>
  <c r="E201" i="1"/>
  <c r="D201" i="1" s="1"/>
  <c r="F199" i="1"/>
  <c r="E199" i="1"/>
  <c r="D199" i="1" s="1"/>
  <c r="F197" i="1"/>
  <c r="E197" i="1"/>
  <c r="D197" i="1" s="1"/>
  <c r="F196" i="1"/>
  <c r="E196" i="1"/>
  <c r="D196" i="1" s="1"/>
  <c r="F194" i="1"/>
  <c r="E194" i="1"/>
  <c r="D194" i="1" s="1"/>
  <c r="F190" i="1"/>
  <c r="E190" i="1"/>
  <c r="D190" i="1" s="1"/>
  <c r="F188" i="1"/>
  <c r="F186" i="1"/>
  <c r="E186" i="1"/>
  <c r="D186" i="1" s="1"/>
  <c r="F184" i="1"/>
  <c r="E184" i="1"/>
  <c r="D184" i="1" s="1"/>
  <c r="F182" i="1"/>
  <c r="E182" i="1"/>
  <c r="D182" i="1" s="1"/>
  <c r="F178" i="1"/>
  <c r="E178" i="1"/>
  <c r="D178" i="1" s="1"/>
  <c r="F162" i="1"/>
  <c r="F161" i="1" s="1"/>
  <c r="E162" i="1"/>
  <c r="F159" i="1"/>
  <c r="E159" i="1"/>
  <c r="D159" i="1" s="1"/>
  <c r="F157" i="1"/>
  <c r="E157" i="1"/>
  <c r="D157" i="1" s="1"/>
  <c r="F155" i="1"/>
  <c r="E155" i="1"/>
  <c r="D155" i="1" s="1"/>
  <c r="F153" i="1"/>
  <c r="E153" i="1"/>
  <c r="D153" i="1" s="1"/>
  <c r="F151" i="1"/>
  <c r="E151" i="1"/>
  <c r="D151" i="1" s="1"/>
  <c r="F149" i="1"/>
  <c r="E149" i="1"/>
  <c r="D149" i="1" s="1"/>
  <c r="F147" i="1"/>
  <c r="E147" i="1"/>
  <c r="D147" i="1" s="1"/>
  <c r="F136" i="1"/>
  <c r="F135" i="1" s="1"/>
  <c r="E136" i="1"/>
  <c r="F133" i="1"/>
  <c r="E133" i="1"/>
  <c r="D133" i="1" s="1"/>
  <c r="F131" i="1"/>
  <c r="E131" i="1"/>
  <c r="D131" i="1" s="1"/>
  <c r="F129" i="1"/>
  <c r="E129" i="1"/>
  <c r="D129" i="1" s="1"/>
  <c r="F127" i="1"/>
  <c r="E127" i="1"/>
  <c r="D127" i="1" s="1"/>
  <c r="F126" i="1"/>
  <c r="E126" i="1"/>
  <c r="D126" i="1" s="1"/>
  <c r="F124" i="1"/>
  <c r="E124" i="1"/>
  <c r="F123" i="1"/>
  <c r="F121" i="1"/>
  <c r="E121" i="1"/>
  <c r="D121" i="1" s="1"/>
  <c r="F119" i="1"/>
  <c r="E119" i="1"/>
  <c r="D119" i="1" s="1"/>
  <c r="F117" i="1"/>
  <c r="E117" i="1"/>
  <c r="D117" i="1" s="1"/>
  <c r="F115" i="1"/>
  <c r="E115" i="1"/>
  <c r="D115" i="1" s="1"/>
  <c r="F113" i="1"/>
  <c r="E113" i="1"/>
  <c r="D113" i="1" s="1"/>
  <c r="F110" i="1"/>
  <c r="E110" i="1"/>
  <c r="D110" i="1" s="1"/>
  <c r="F108" i="1"/>
  <c r="E108" i="1"/>
  <c r="D108" i="1" s="1"/>
  <c r="F106" i="1"/>
  <c r="E106" i="1"/>
  <c r="F105" i="1"/>
  <c r="F101" i="1"/>
  <c r="E101" i="1"/>
  <c r="D101" i="1" s="1"/>
  <c r="F100" i="1"/>
  <c r="E100" i="1"/>
  <c r="D100" i="1" s="1"/>
  <c r="F98" i="1"/>
  <c r="E98" i="1"/>
  <c r="D98" i="1" s="1"/>
  <c r="F95" i="1"/>
  <c r="E95" i="1"/>
  <c r="D95" i="1" s="1"/>
  <c r="F86" i="1"/>
  <c r="F85" i="1"/>
  <c r="F83" i="1" s="1"/>
  <c r="E83" i="1"/>
  <c r="F80" i="1"/>
  <c r="F79" i="1" s="1"/>
  <c r="E80" i="1"/>
  <c r="D80" i="1" s="1"/>
  <c r="E79" i="1"/>
  <c r="D79" i="1" s="1"/>
  <c r="F77" i="1"/>
  <c r="F75" i="1"/>
  <c r="E75" i="1"/>
  <c r="F74" i="1"/>
  <c r="F72" i="1"/>
  <c r="E72" i="1"/>
  <c r="F71" i="1"/>
  <c r="F68" i="1"/>
  <c r="E68" i="1"/>
  <c r="D68" i="1" s="1"/>
  <c r="F67" i="1"/>
  <c r="E67" i="1"/>
  <c r="D67" i="1" s="1"/>
  <c r="F66" i="1"/>
  <c r="E66" i="1"/>
  <c r="D66" i="1" s="1"/>
  <c r="F61" i="1"/>
  <c r="F60" i="1" s="1"/>
  <c r="E61" i="1"/>
  <c r="F58" i="1"/>
  <c r="F55" i="1" s="1"/>
  <c r="E58" i="1"/>
  <c r="F56" i="1"/>
  <c r="F53" i="1"/>
  <c r="E53" i="1"/>
  <c r="D53" i="1" s="1"/>
  <c r="E47" i="1"/>
  <c r="D47" i="1" s="1"/>
  <c r="F47" i="1"/>
  <c r="F44" i="1" s="1"/>
  <c r="E45" i="1"/>
  <c r="D45" i="1" s="1"/>
  <c r="F42" i="1"/>
  <c r="F41" i="1" s="1"/>
  <c r="E42" i="1"/>
  <c r="F38" i="1"/>
  <c r="F37" i="1" s="1"/>
  <c r="E38" i="1"/>
  <c r="F35" i="1"/>
  <c r="E35" i="1"/>
  <c r="D35" i="1" s="1"/>
  <c r="F33" i="1"/>
  <c r="F27" i="1"/>
  <c r="E26" i="1"/>
  <c r="D26" i="1" s="1"/>
  <c r="F21" i="1"/>
  <c r="E21" i="1"/>
  <c r="D21" i="1" s="1"/>
  <c r="F16" i="1"/>
  <c r="F15" i="1" s="1"/>
  <c r="E16" i="1"/>
  <c r="E37" i="1" l="1"/>
  <c r="D37" i="1" s="1"/>
  <c r="D38" i="1"/>
  <c r="E41" i="1"/>
  <c r="D41" i="1" s="1"/>
  <c r="D42" i="1"/>
  <c r="E55" i="1"/>
  <c r="D55" i="1" s="1"/>
  <c r="D58" i="1"/>
  <c r="E71" i="1"/>
  <c r="D71" i="1" s="1"/>
  <c r="D72" i="1"/>
  <c r="E82" i="1"/>
  <c r="D82" i="1" s="1"/>
  <c r="D83" i="1"/>
  <c r="E105" i="1"/>
  <c r="D105" i="1" s="1"/>
  <c r="D106" i="1"/>
  <c r="E161" i="1"/>
  <c r="D161" i="1" s="1"/>
  <c r="D162" i="1"/>
  <c r="E15" i="1"/>
  <c r="D15" i="1" s="1"/>
  <c r="D16" i="1"/>
  <c r="E135" i="1"/>
  <c r="D135" i="1" s="1"/>
  <c r="D136" i="1"/>
  <c r="E123" i="1"/>
  <c r="D123" i="1" s="1"/>
  <c r="D124" i="1"/>
  <c r="E74" i="1"/>
  <c r="D74" i="1" s="1"/>
  <c r="D75" i="1"/>
  <c r="E70" i="1"/>
  <c r="D70" i="1" s="1"/>
  <c r="E60" i="1"/>
  <c r="D60" i="1" s="1"/>
  <c r="D61" i="1"/>
  <c r="F52" i="1"/>
  <c r="E52" i="1"/>
  <c r="D52" i="1" s="1"/>
  <c r="E146" i="1"/>
  <c r="D146" i="1" s="1"/>
  <c r="F146" i="1"/>
  <c r="E112" i="1"/>
  <c r="D112" i="1" s="1"/>
  <c r="F112" i="1"/>
  <c r="F70" i="1"/>
  <c r="E51" i="1"/>
  <c r="D51" i="1" s="1"/>
  <c r="E44" i="1"/>
  <c r="D44" i="1" s="1"/>
  <c r="F90" i="1"/>
  <c r="F82" i="1" s="1"/>
  <c r="F26" i="1"/>
  <c r="F14" i="1" s="1"/>
  <c r="E14" i="1"/>
  <c r="D14" i="1" s="1"/>
  <c r="F104" i="1" l="1"/>
  <c r="F103" i="1" s="1"/>
  <c r="E104" i="1"/>
  <c r="F51" i="1"/>
  <c r="F13" i="1" s="1"/>
  <c r="E13" i="1"/>
  <c r="D13" i="1" s="1"/>
  <c r="E103" i="1" l="1"/>
  <c r="D103" i="1" s="1"/>
  <c r="D104" i="1"/>
  <c r="F12" i="1"/>
  <c r="E12" i="1" l="1"/>
  <c r="D12" i="1" s="1"/>
</calcChain>
</file>

<file path=xl/sharedStrings.xml><?xml version="1.0" encoding="utf-8"?>
<sst xmlns="http://schemas.openxmlformats.org/spreadsheetml/2006/main" count="382" uniqueCount="375">
  <si>
    <t xml:space="preserve">Код дохода 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</si>
  <si>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</si>
  <si>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</si>
  <si>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</si>
  <si>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</si>
  <si>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</si>
  <si>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НАЛОГОВЫЕ 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</si>
  <si>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</si>
  <si>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</si>
  <si>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</si>
  <si>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</si>
  <si>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182  1  01  02010  01  0000  110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</si>
  <si>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</si>
  <si>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</si>
  <si>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</si>
  <si>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</si>
  <si>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</si>
  <si>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182  1  01  02040  01  0000  110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</si>
  <si>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Налогового кодекса Российской Федерации</t>
    </r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</si>
  <si>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</si>
  <si>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</si>
  <si>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000  1  03  02000  01  0000  000</t>
  </si>
  <si>
    <t>Акцизы по подакцизным товарам (продукции), производимым на территории Российской Федерации</t>
  </si>
  <si>
    <t>000 1  03  02230  01 0000 110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</si>
  <si>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</si>
  <si>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</si>
  <si>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</si>
  <si>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</si>
  <si>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</si>
  <si>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</si>
  <si>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</si>
  <si>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000  1  05  01000  00  0000  110</t>
  </si>
  <si>
    <t>Налог, взимаемый в связи с применением упрощенной системы налогообложения</t>
  </si>
  <si>
    <t>182 1  05  01010  00  0000  110</t>
  </si>
  <si>
    <t>Налог, взимаемый с налогоплательщиков, выбравших в качестве объекта налогообложения  доходы</t>
  </si>
  <si>
    <t>182  1  05  01020  00  0000  110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</si>
  <si>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</si>
  <si>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182  1  05  01050  01  0000  110</t>
  </si>
  <si>
    <t>Минимальный налог, зачисляемый в бюджеты субъектов Российской Федерации</t>
  </si>
  <si>
    <t>000  1  05  02000  02  0000  110</t>
  </si>
  <si>
    <t>Единый налог на вмененный доход для отдельных видов деятельности</t>
  </si>
  <si>
    <t>182  1  05  02010  02  0000  110</t>
  </si>
  <si>
    <t>000  1  05  03000  01  0000  110</t>
  </si>
  <si>
    <t>Единый сельскохозяйственный налог</t>
  </si>
  <si>
    <t>182  1  05  03010  01  0000  110</t>
  </si>
  <si>
    <t>000  1  05  04000  02 0000  110</t>
  </si>
  <si>
    <t>Налог, взимаемый в связи с применением патентной системы налогообложения</t>
  </si>
  <si>
    <t>182  1  05  04020  02  0000  110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</si>
  <si>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</si>
  <si>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000  1  06  00000  00  0000  000</t>
  </si>
  <si>
    <t>НАЛОГИ НА ИМУЩЕСТВО</t>
  </si>
  <si>
    <t>000  1  06  02000  02  0000  110</t>
  </si>
  <si>
    <t>Налог на имущество организаций</t>
  </si>
  <si>
    <t>182  1  06  02010  02  0000  110</t>
  </si>
  <si>
    <t>Налог на имущество организаций по имуществу, не входящему в Единую систему газоснабжения</t>
  </si>
  <si>
    <t>182  1  06  02020  02  0000  110</t>
  </si>
  <si>
    <t>Налог на имущество организаций по имуществу, входящему в Единую систему газоснабжения</t>
  </si>
  <si>
    <t>000  1  07  00000  00  0000  000</t>
  </si>
  <si>
    <t>НАЛОГИ, СБОРЫ И РЕГУЛЯРНЫЕ ПЛАТЕЖИ ЗА ПОЛЬЗОВАНИЕ ПРИРОДНЫМИ РЕСУРСАМИ</t>
  </si>
  <si>
    <t>000  1  07  01000  01  0000  110</t>
  </si>
  <si>
    <t>Налог на добычу полезных ископаемых</t>
  </si>
  <si>
    <t>182  1  07  01020  01  0000  110</t>
  </si>
  <si>
    <t>Налог на добычу общераспространенных полезных ископаемых</t>
  </si>
  <si>
    <t>000  1  08  00000  00  0000  000</t>
  </si>
  <si>
    <t>ГОСУДАРСТВЕННАЯ ПОШЛИНА</t>
  </si>
  <si>
    <t>000  1  08  03000  01  0000  110</t>
  </si>
  <si>
    <t>Государственная пошлина по делам, рассматриваемым в судах общей юрисдикции, мировыми судьями</t>
  </si>
  <si>
    <t>182  1  08  03010  01  0000  110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</si>
  <si>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</si>
  <si>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000  1  08  07000  01  0000  110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</si>
  <si>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</si>
  <si>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</si>
  <si>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</si>
  <si>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092  1  08  07084  01  0000  110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</si>
  <si>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</si>
  <si>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092  1  08  07150  01  1000  110</t>
  </si>
  <si>
    <t>Государственная пошлина за выдачу разрешения на установку рекламной конструкции</t>
  </si>
  <si>
    <t xml:space="preserve"> НЕНАЛОГОВЫЕ ДОХОДЫ</t>
  </si>
  <si>
    <t>ДОХОДЫ ОТ ИСПОЛЬЗОВАНИЯ ИМУЩЕСТВА, НАХОДЯЩЕГОСЯ В ГОСУДАРСТВЕННОЙ И МУНИЦИПАЛЬНОЙ СОБСТВЕННОСТИ</t>
  </si>
  <si>
    <t>000  1  11  03000  00  0000  120</t>
  </si>
  <si>
    <t>Проценты, полученные от предоставления бюджетных кредитов внутри страны</t>
  </si>
  <si>
    <t>092  1  11  03050  05  0000  120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</si>
  <si>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</si>
  <si>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</si>
  <si>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</si>
  <si>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092  1  11  05025  05  0000  120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</si>
  <si>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</si>
  <si>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</si>
  <si>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092  1  11  05035  05  0000  120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</si>
  <si>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</si>
  <si>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</si>
  <si>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</si>
  <si>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</si>
  <si>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048  1  12  01010  01  0000  120</t>
  </si>
  <si>
    <t>Плата за выбросы загрязняющих веществ в атмосферный воздух стационарными объектами</t>
  </si>
  <si>
    <t>048  1  12  01020  01  0000  120</t>
  </si>
  <si>
    <t>Плата за выбросы загрязняющих веществ в атмосферный воздух передвижными объектами</t>
  </si>
  <si>
    <t>048  1  12  01030  01  0000  120</t>
  </si>
  <si>
    <t>Плата за сбросы загрязняющих веществ в водные объекты</t>
  </si>
  <si>
    <t>048  1  12  01040  01  0000  120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</si>
  <si>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</si>
  <si>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</si>
  <si>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</si>
  <si>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</si>
  <si>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</si>
  <si>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000 1  13  01995  00  0000  130</t>
  </si>
  <si>
    <t>Прочие доходы от оказания платных услуг (работ)</t>
  </si>
  <si>
    <t>800  1  13  01995  05  0000  130</t>
  </si>
  <si>
    <t>Прочие доходы от оказания платных услуг (работ) получателями средств бюджетов муниципальных районов</t>
  </si>
  <si>
    <t>ДОХОДЫ ОТ ПРОДАЖИ МАТЕРИАЛЬНЫХ И НЕМАТЕРИАЛЬНЫХ АКТИВОВ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</si>
  <si>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</si>
  <si>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</si>
  <si>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</si>
  <si>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</si>
  <si>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</si>
  <si>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000  1  14  06010  00  0000  430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</si>
  <si>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</si>
  <si>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000  1  14  06013  10  0000  430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</si>
  <si>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</si>
  <si>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</si>
  <si>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</si>
  <si>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000  1  15  00000  00  0000  000</t>
  </si>
  <si>
    <t>АДМИНИСТРАТИВНЫЕ ПЛАТЕЖИ И СБОРЫ</t>
  </si>
  <si>
    <t>000  1  15  02000  00  0000  140</t>
  </si>
  <si>
    <t>Платежи, взимаемые государственными и муниципальными организациями за выполнение определенных функций</t>
  </si>
  <si>
    <t>000  1  15  02050  05  0000  140</t>
  </si>
  <si>
    <t>Платежи, взимаемые организациями муниципальных районов за выполнение определенных функций</t>
  </si>
  <si>
    <t>000  1  16  00000  00  0000  000</t>
  </si>
  <si>
    <t>ШТРАФЫ, САНКЦИИ, ВОЗМЕЩЕНИЕ УЩЕРБА</t>
  </si>
  <si>
    <t>000  1  16  03000  00  0000  140</t>
  </si>
  <si>
    <t>Денежные взыскания (штрафы) за нарушение законодательства о налогах и сборах</t>
  </si>
  <si>
    <t>182  1  16  03010  01  0000  140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</si>
  <si>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</si>
  <si>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182  1  16  03030  01  0000  140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</si>
  <si>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</si>
  <si>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</si>
  <si>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</si>
  <si>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000  1  16  08000  00  0000  140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</si>
  <si>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</t>
  </si>
  <si>
    <t>188  1  16  08020  01  0000  140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</si>
  <si>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</si>
  <si>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000  1  16  25000  00  0000  140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</si>
  <si>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</si>
  <si>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000  1 16  25010  01  0000  140</t>
  </si>
  <si>
    <t>Денежные взыскания (штрафы) за нарушение законодательства Российской Федерации о недрах</t>
  </si>
  <si>
    <t>000  1 16  25050  01  0000  140</t>
  </si>
  <si>
    <t>Денежные взыскания (штрафы) за нарушение законодательства в области охраны окружающей среды</t>
  </si>
  <si>
    <t>000  1 16  25060  01  0000  140</t>
  </si>
  <si>
    <t>Денежные взыскания (штрафы) за нарушение земельного законодательства</t>
  </si>
  <si>
    <t>141  1  16  28000  01  0000  140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</si>
  <si>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</si>
  <si>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</si>
  <si>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</si>
  <si>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092 1  16  32000  05  0000  140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</si>
  <si>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</si>
  <si>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000  1  16  43000  01  0000  140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</si>
  <si>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</si>
  <si>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</si>
  <si>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</si>
  <si>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000  1  17  00000  00  0000  000</t>
  </si>
  <si>
    <t>ПРОЧИЕ НЕНАЛОГОВЫЕ ДОХОДЫ</t>
  </si>
  <si>
    <t>000  1  17  05000  00  0000  180</t>
  </si>
  <si>
    <t>Прочие неналоговые доходы</t>
  </si>
  <si>
    <t>092  1  17  05050  05  0000  180</t>
  </si>
  <si>
    <t>Прочие неналоговые доходы бюджетов муниципальных районов</t>
  </si>
  <si>
    <t>000  2  00  00000  00  0000  000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</si>
  <si>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</si>
  <si>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</si>
  <si>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</si>
  <si>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</si>
  <si>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</si>
  <si>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</si>
  <si>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</si>
  <si>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092  2  02  01003  05  0000  151</t>
  </si>
  <si>
    <t>Дотации бюджетам муниципальных районов на поддержку мер по обеспечению сбалансированности бюджетов</t>
  </si>
  <si>
    <t>000  2  02  01999  00  0000  151</t>
  </si>
  <si>
    <t>Прочие дотации</t>
  </si>
  <si>
    <t>092  2  02  01999  05  0000  151</t>
  </si>
  <si>
    <t>Прочие дотации бюджетам муниципальных районов</t>
  </si>
  <si>
    <t>Субсидии бюджетам субъектов Российской Федерации и муниципальных образований (межбюджетные субсидии)</t>
  </si>
  <si>
    <t>000  2  02  02009  00  0000  151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</si>
  <si>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</si>
  <si>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092  2  02  02009  05  0000  151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</si>
  <si>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</si>
  <si>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</si>
  <si>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</si>
  <si>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000  2  02  02077  00  0000  151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</si>
  <si>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</si>
  <si>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092  2  02  02077  05  0000  151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</si>
  <si>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</si>
  <si>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000  2  02  02080  00  0000  151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</si>
  <si>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</si>
  <si>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000  2  02  02080  05  0000  151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</si>
  <si>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</si>
  <si>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000  2  02  02085  00  0000  151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</si>
  <si>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</si>
  <si>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</si>
  <si>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</si>
  <si>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000  2  02  02088  00  0000  151</t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</si>
  <si>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2"/>
        <color indexed="8"/>
        <rFont val="Times New Roman"/>
        <family val="1"/>
        <charset val="204"/>
      </rPr>
      <t xml:space="preserve">- </t>
    </r>
    <r>
      <rPr>
        <sz val="12"/>
        <color indexed="8"/>
        <rFont val="Times New Roman"/>
        <family val="1"/>
        <charset val="204"/>
      </rPr>
      <t>Фонда содействия реформированию жилищно-коммунального хозяйства</t>
    </r>
  </si>
  <si>
    <t>092  2  02  02088  05  0000  151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</si>
  <si>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</si>
  <si>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092  2  02  02088  05  0001  151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</si>
  <si>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</si>
  <si>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000  2  02  02089  00  0000  151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</si>
  <si>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</si>
  <si>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092  2  02  02089  05  0000  151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</si>
  <si>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</si>
  <si>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092  2  02  02089  05  0001  151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</si>
  <si>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</si>
  <si>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000  2  02  02145  00  0000  151</t>
  </si>
  <si>
    <t>Субсидии бюджетам на модернизацию региональных систем общего образования</t>
  </si>
  <si>
    <t>092  2  02  02145  05  0000  151</t>
  </si>
  <si>
    <t>Субсидии бюджетам муниципальных районов на модернизацию региональных систем общего образования</t>
  </si>
  <si>
    <t>000  2  02  02150  00  0000  151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</si>
  <si>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</si>
  <si>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092  2  02  02150  05  0000  151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</si>
  <si>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</si>
  <si>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000  2  02  02204  00  0000  151</t>
  </si>
  <si>
    <t>Субсидии бюджетам на модернизацию региональных систем дошкольного образования</t>
  </si>
  <si>
    <t>092  2  02  02204  05  0000  151</t>
  </si>
  <si>
    <t>Субсидии бюджетам муниципальных районов на модернизацию региональных систем дошкольного  образования</t>
  </si>
  <si>
    <t>Прочие субсидии</t>
  </si>
  <si>
    <t>Прочие субсидии бюджетам муниципальных районов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</si>
  <si>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 (через Министерство регионального развития Республики Алтай)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</si>
  <si>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</si>
  <si>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</si>
  <si>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Субсидии на проведение мероприятий по подключению общедоступных библиотек Российской Федерации к сети Интернет и развитие системы бибилиотечного дела с учетом задачи расширения информационных технологий и оцифровки (через Министерстов культуры Республики Алтай)</t>
  </si>
  <si>
    <t>Субсидии на обеспечение питанием учащихся из малообеспеченных семей (через Министерство образования, науки и молодежной политики Республики Алтай)</t>
  </si>
  <si>
    <t>Субсидии на выплату ежемесячной надбавки к заработной плате педагогическим работникам, отнесенным к категории молодых специалистов  (через Министерство образования, науки и молодежной политики Республики Алтай)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</si>
  <si>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 (через Министерство регионального развития Республики Алтай)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</si>
  <si>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 (через Министерство регионального развития Республики Алтай)</t>
  </si>
  <si>
    <t xml:space="preserve">Субвенции бюджетам субъектов Российской Федерации и муниципальных образований </t>
  </si>
  <si>
    <t>000  2  02  03001  00  0000  151</t>
  </si>
  <si>
    <t>Субвенции бюджетам на оплату жилищно-коммунальных услуг отдельным категориям граждан</t>
  </si>
  <si>
    <t>000  2  02  03001  05  0000  151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</si>
  <si>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</si>
  <si>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000  2  02  03002  00  0000  151</t>
  </si>
  <si>
    <t>Субвенции бюджетам на осуществление полномочий по подготовке проведения статистических переписей</t>
  </si>
  <si>
    <t>000  2  02  03002  05  0000  151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</si>
  <si>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</si>
  <si>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000  2  02  03004  00  0000  151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</si>
  <si>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</si>
  <si>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</si>
  <si>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</si>
  <si>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</si>
  <si>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</si>
  <si>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000  2  02  03013  00  0000  151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</si>
  <si>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</si>
  <si>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</si>
  <si>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</si>
  <si>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000  2  02  03021  00  0000  151</t>
  </si>
  <si>
    <t>Субвенции бюджетам муниципальных образований на ежемесячное денежное вознаграждение за классное руководство</t>
  </si>
  <si>
    <t>092  2  02  03021  05  0000  151</t>
  </si>
  <si>
    <t>Субвенции бюджетам муниципальных районов на ежемесячное денежное вознаграждение за классное руководство</t>
  </si>
  <si>
    <t>000  2  02  03022  00  0000  151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</si>
  <si>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</si>
  <si>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000  2  02  03022  05  0000  151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</si>
  <si>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</si>
  <si>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</si>
  <si>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</si>
  <si>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(через Министерство финансов Республики Алтай)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</si>
  <si>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(через Министерство регионального развития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</si>
  <si>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</si>
  <si>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 (через Министерство труда, социального развития и занятости населения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</si>
  <si>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(через Министерство образования и науки  Республики Алтай)</t>
  </si>
  <si>
    <t xml:space="preserve">Субвенции на обеспечение полномочий в области архивного дела   (через Комитет по делам записи актов гражданского состояния и архивов Республики Алтай) 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</si>
  <si>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</si>
  <si>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</si>
  <si>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(через Министерство финансов Республики Алтай)</t>
  </si>
  <si>
    <t>Субвенции на осуществление государственных полномочий Республики Алтай в сфере обращения с безнадзорными собаками и кошками (через Комитет ветеринарии с Госветинспекцией Республики Алтай)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</si>
  <si>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(через Комитет ветеринарии с Госветинспекцией Республики Алтай)</t>
  </si>
  <si>
    <t>Субвенции на осуществление государственных полномочий по лицензированию розничной продажи алкогольной продукции  (через  Министерство экономического развития и туризма Республики Алтай)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</si>
  <si>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(через Министерство труда, социального развития и занятости населения Республики Алтай)</t>
  </si>
  <si>
    <t>000  2  02  03026  00  0000  151</t>
  </si>
  <si>
    <t>092  2  02  03026  05  0000  151</t>
  </si>
  <si>
    <t>000  2  02  03027  00  0000  151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</si>
  <si>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</si>
  <si>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092  2  02  03027  05  0000  151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</si>
  <si>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</si>
  <si>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000  2  02  03033  00  0000  151</t>
  </si>
  <si>
    <t>Субвенции бюджетам муниципальных образований на оздоровление детей</t>
  </si>
  <si>
    <t>092  2  02  03033  05  0000  151</t>
  </si>
  <si>
    <t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</si>
  <si>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000  2  02  03055  00  0000  151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</si>
  <si>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</si>
  <si>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000  2  02  03055  05  0000  151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</si>
  <si>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</si>
  <si>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000  2  02  03069  00  0000  151</t>
  </si>
  <si>
    <t>Субвенции бюджетам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</si>
  <si>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092  2  02  03069  05  0000  151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</si>
  <si>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</si>
  <si>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</si>
  <si>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</si>
  <si>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</si>
  <si>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</si>
  <si>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000  2  02  03121  00  0000  151</t>
  </si>
  <si>
    <t>Субвенции бюджетам на проведение Всероссийской сельскохозяйственной переписи в 2016 году</t>
  </si>
  <si>
    <t>092  2  02  03121 05  0000  151</t>
  </si>
  <si>
    <t>Субвенции бюджетам муниципальных образований на проведение Всероссийской сельскохозяйственной переписи в 2016 году</t>
  </si>
  <si>
    <t>000  2  02  40000  00  0000  151</t>
  </si>
  <si>
    <t>Иные межбюджетные трансферты</t>
  </si>
  <si>
    <t>000  2  02  04029  00  0000  151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</si>
  <si>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</si>
  <si>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092  2  02  04029  05  0000  151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</si>
  <si>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</si>
  <si>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000  2  02  40014  00  0000  151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</si>
  <si>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</si>
  <si>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092  2  02  40014  05  0000  151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</si>
  <si>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</si>
  <si>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000  2  02  04999  00  0000  151</t>
  </si>
  <si>
    <t>Прочие межбюджетные трансферты, передаваемые бюджетам</t>
  </si>
  <si>
    <t>092  2  02  04999  05  0000  151</t>
  </si>
  <si>
    <t>Прочие межбюджетные трансферты, передаваемые бюджетам муниципальных районов</t>
  </si>
  <si>
    <t>000  2  07  00000  00  0000  180</t>
  </si>
  <si>
    <t>ПРОЧИЕ БЕЗВОЗМЕЗДНЫЕ ПОСТУПЛЕНИЯ</t>
  </si>
  <si>
    <t>810  2  07  05000  05  0000  180</t>
  </si>
  <si>
    <t>Прочие безвозмездные поступления в бюджеты муниципальных районов</t>
  </si>
  <si>
    <t>000  2  18  00000  00  0000  151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</si>
  <si>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</si>
  <si>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092  2  18  05010  05  0000  151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</si>
  <si>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</si>
  <si>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</si>
  <si>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</si>
  <si>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092  2  19  05000  05  0000  151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</si>
  <si>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</si>
  <si>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(через Министерство образования и науки  Республики Алтай)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</si>
  <si>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</si>
  <si>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188  1  16  08010  01  0000  140</t>
  </si>
  <si>
    <t>Субвенции бюджетам на обеспечение жильем отдельных категорий граждан, установленных Федеральными законами  от 24 ноября 1995 года N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</si>
  <si>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 от 24 ноября 1995 года N 181-ФЗ "О социальной защите инвалидов в Российской Федерации"</t>
  </si>
  <si>
    <t>640</t>
  </si>
  <si>
    <t>Прогнозируемые объемы поступлений доходов в бюджет муниципального образования "Онгудайский район" на  плановый перид 2020 и 2021 годов</t>
  </si>
  <si>
    <t>Изменение +,-</t>
  </si>
  <si>
    <t>Уточненный план на 2020 год</t>
  </si>
  <si>
    <t>Утвержденый  на 2020 год</t>
  </si>
  <si>
    <t>План на 2021 год</t>
  </si>
  <si>
    <t>092  2  02  00000  00  0000  000</t>
  </si>
  <si>
    <t>092  1  16  90050  05  0000  140</t>
  </si>
  <si>
    <t>092  1  16  90050  050  0000  140</t>
  </si>
  <si>
    <t>092  1  14  06025  05  0000 430</t>
  </si>
  <si>
    <t>092  1  14  06020  00  0000  430</t>
  </si>
  <si>
    <t>092 1  14  06000  00  0000  430</t>
  </si>
  <si>
    <t>092  1  14  02052  05  0000  410</t>
  </si>
  <si>
    <t>092  1  14  02050  05  0000  410</t>
  </si>
  <si>
    <t>092  1  14  00000  00  0000  000</t>
  </si>
  <si>
    <t>048 1  12  00000  00  0000  000</t>
  </si>
  <si>
    <t>092  1  11  05030  00  0000  120</t>
  </si>
  <si>
    <t>092 1  11  05020  00  0000  120</t>
  </si>
  <si>
    <t>092  1  11  05000  00  0000  120</t>
  </si>
  <si>
    <t>092  1  11  00000  00  0000  000</t>
  </si>
  <si>
    <t>092  2  02  40014  05  0000  150</t>
  </si>
  <si>
    <t>092 2  02  40014  00  0000  150</t>
  </si>
  <si>
    <t>092  2  02  40000  00  0000  150</t>
  </si>
  <si>
    <t>092 2 02 35176 05 0000 150</t>
  </si>
  <si>
    <t>092  2  02  10000  00  0000  150</t>
  </si>
  <si>
    <t>092  2  02  15001  00  0000  150</t>
  </si>
  <si>
    <t>092  2  02  15001  05  0000  150</t>
  </si>
  <si>
    <t>092  2  02  20000  00  0000  150</t>
  </si>
  <si>
    <t>092  2  02 20051  00  0000  150</t>
  </si>
  <si>
    <t>092  2  02  20051  05  0000  150</t>
  </si>
  <si>
    <t>092  2  02  29999  05  0000  150</t>
  </si>
  <si>
    <t>092 2  02  30000  00  0000  150</t>
  </si>
  <si>
    <t>092 2  02  03007  00  0000  150</t>
  </si>
  <si>
    <t>092  2  02  03007  05  0000  150</t>
  </si>
  <si>
    <t>000  2  02  30024  00  0000  150</t>
  </si>
  <si>
    <t>092  2  02  30024  05  0000  150</t>
  </si>
  <si>
    <t>092  2  02  30029  00  0000  150</t>
  </si>
  <si>
    <t>092  2  02  30029  05  0000  150</t>
  </si>
  <si>
    <t>092  2  02  35118  00  0000  150</t>
  </si>
  <si>
    <t>092  2  02  35118  05  0000  150</t>
  </si>
  <si>
    <t>092  2  02  35135  00  0000  150</t>
  </si>
  <si>
    <t>092  2  02  35135  05  0000  150</t>
  </si>
  <si>
    <t>092 2  02  29999  00  0000  150</t>
  </si>
  <si>
    <t>Приложение 7
к  решению  «О проекте  бюджета муниципального образования "Онгудайский район" на 2019год  и на плановый период 2020 и 2021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</si>
</sst>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_р_.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5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8" fillId="0" borderId="0">
      <alignment vertical="top"/>
    </xf>
    <xf numFmtId="0" fontId="16" fillId="0" borderId="0"/>
    <xf numFmtId="43" fontId="19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top" wrapText="1"/>
    </xf>
    <xf numFmtId="43" fontId="2" fillId="0" borderId="0" xfId="2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2" fillId="0" borderId="0" xfId="0" applyFont="1" applyAlignment="1"/>
    <xf numFmtId="49" fontId="2" fillId="0" borderId="0" xfId="0" applyNumberFormat="1" applyFont="1" applyAlignment="1"/>
    <xf numFmtId="0" fontId="2" fillId="0" borderId="0" xfId="0" applyFont="1" applyAlignment="1">
      <alignment vertical="center" wrapText="1"/>
    </xf>
    <xf numFmtId="0" fontId="8" fillId="0" borderId="0" xfId="0" applyFont="1" applyAlignment="1"/>
    <xf numFmtId="0" fontId="8" fillId="0" borderId="0" xfId="0" applyFont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vertical="center" wrapText="1"/>
    </xf>
    <xf numFmtId="43" fontId="2" fillId="0" borderId="0" xfId="0" applyNumberFormat="1" applyFont="1"/>
    <xf numFmtId="49" fontId="2" fillId="2" borderId="2" xfId="0" applyNumberFormat="1" applyFont="1" applyFill="1" applyBorder="1" applyAlignment="1">
      <alignment horizontal="left" vertical="top" wrapText="1"/>
    </xf>
    <xf numFmtId="49" fontId="12" fillId="2" borderId="2" xfId="0" applyNumberFormat="1" applyFont="1" applyFill="1" applyBorder="1" applyAlignment="1">
      <alignment horizontal="center"/>
    </xf>
    <xf numFmtId="49" fontId="13" fillId="2" borderId="2" xfId="3" applyNumberFormat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center" wrapText="1"/>
    </xf>
    <xf numFmtId="0" fontId="14" fillId="0" borderId="4" xfId="0" applyNumberFormat="1" applyFont="1" applyFill="1" applyBorder="1" applyAlignment="1">
      <alignment horizontal="justify" vertical="center" wrapText="1"/>
    </xf>
    <xf numFmtId="0" fontId="12" fillId="0" borderId="0" xfId="0" applyFont="1"/>
    <xf numFmtId="0" fontId="14" fillId="0" borderId="2" xfId="0" applyFont="1" applyFill="1" applyBorder="1" applyAlignment="1">
      <alignment horizontal="justify" vertical="center" wrapText="1"/>
    </xf>
    <xf numFmtId="0" fontId="14" fillId="0" borderId="2" xfId="0" applyNumberFormat="1" applyFont="1" applyFill="1" applyBorder="1" applyAlignment="1">
      <alignment horizontal="justify" vertical="center" wrapText="1"/>
    </xf>
    <xf numFmtId="0" fontId="15" fillId="0" borderId="2" xfId="0" applyNumberFormat="1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/>
    <xf numFmtId="0" fontId="2" fillId="2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3" fontId="2" fillId="3" borderId="2" xfId="2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43" fontId="2" fillId="2" borderId="2" xfId="2" applyNumberFormat="1" applyFont="1" applyFill="1" applyBorder="1" applyAlignment="1">
      <alignment horizontal="center"/>
    </xf>
    <xf numFmtId="43" fontId="2" fillId="2" borderId="2" xfId="2" applyFont="1" applyFill="1" applyBorder="1" applyAlignment="1">
      <alignment horizontal="center"/>
    </xf>
    <xf numFmtId="43" fontId="2" fillId="0" borderId="2" xfId="2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43" fontId="2" fillId="2" borderId="2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64" fontId="4" fillId="0" borderId="2" xfId="1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165" fontId="2" fillId="0" borderId="0" xfId="0" applyNumberFormat="1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</cellXfs>
  <cellStyles count="16">
    <cellStyle name="Обычный" xfId="0" builtinId="0"/>
    <cellStyle name="Обычный 10" xfId="4"/>
    <cellStyle name="Обычный 12" xfId="5"/>
    <cellStyle name="Обычный 16" xfId="6"/>
    <cellStyle name="Обычный 17" xfId="7"/>
    <cellStyle name="Обычный 18 2" xfId="8"/>
    <cellStyle name="Обычный 18 2 2" xfId="9"/>
    <cellStyle name="Обычный 2 2 2" xfId="10"/>
    <cellStyle name="Обычный 23" xfId="11"/>
    <cellStyle name="Обычный 3 31" xfId="12"/>
    <cellStyle name="Обычный 3 33" xfId="13"/>
    <cellStyle name="Обычный 5" xfId="14"/>
    <cellStyle name="Обычный 7" xfId="3"/>
    <cellStyle name="Финансовый" xfId="1" builtinId="3"/>
    <cellStyle name="Финансовый 13" xfId="2"/>
    <cellStyle name="Финансовый 3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tabSelected="1" view="pageBreakPreview" topLeftCell="A181" zoomScale="78" zoomScaleNormal="100" zoomScaleSheetLayoutView="78" workbookViewId="0">
      <selection activeCell="A46" sqref="A46:A78"/>
    </sheetView>
  </sheetViews>
  <sheetFormatPr defaultRowHeight="15.75" x14ac:dyDescent="0.25"/>
  <cols>
    <col min="1" max="1" width="33.140625" style="8" customWidth="1"/>
    <col min="2" max="2" width="63.140625" style="9" customWidth="1"/>
    <col min="3" max="3" width="23.5703125" style="9" hidden="1" customWidth="1"/>
    <col min="4" max="4" width="15" style="9" customWidth="1"/>
    <col min="5" max="5" width="18" style="3" customWidth="1"/>
    <col min="6" max="6" width="17" style="3" customWidth="1"/>
    <col min="7" max="7" width="16.140625" style="3" bestFit="1" customWidth="1"/>
    <col min="8" max="8" width="15.140625" style="3" customWidth="1"/>
    <col min="9" max="217" width="9.140625" style="3"/>
    <col min="218" max="218" width="33.140625" style="3" customWidth="1"/>
    <col min="219" max="219" width="50.42578125" style="3" customWidth="1"/>
    <col min="220" max="220" width="0" style="3" hidden="1" customWidth="1"/>
    <col min="221" max="221" width="16.7109375" style="3" customWidth="1"/>
    <col min="222" max="222" width="19.85546875" style="3" customWidth="1"/>
    <col min="223" max="223" width="21.140625" style="3" customWidth="1"/>
    <col min="224" max="229" width="0" style="3" hidden="1" customWidth="1"/>
    <col min="230" max="230" width="14.85546875" style="3" bestFit="1" customWidth="1"/>
    <col min="231" max="231" width="16.28515625" style="3" customWidth="1"/>
    <col min="232" max="473" width="9.140625" style="3"/>
    <col min="474" max="474" width="33.140625" style="3" customWidth="1"/>
    <col min="475" max="475" width="50.42578125" style="3" customWidth="1"/>
    <col min="476" max="476" width="0" style="3" hidden="1" customWidth="1"/>
    <col min="477" max="477" width="16.7109375" style="3" customWidth="1"/>
    <col min="478" max="478" width="19.85546875" style="3" customWidth="1"/>
    <col min="479" max="479" width="21.140625" style="3" customWidth="1"/>
    <col min="480" max="485" width="0" style="3" hidden="1" customWidth="1"/>
    <col min="486" max="486" width="14.85546875" style="3" bestFit="1" customWidth="1"/>
    <col min="487" max="487" width="16.28515625" style="3" customWidth="1"/>
    <col min="488" max="729" width="9.140625" style="3"/>
    <col min="730" max="730" width="33.140625" style="3" customWidth="1"/>
    <col min="731" max="731" width="50.42578125" style="3" customWidth="1"/>
    <col min="732" max="732" width="0" style="3" hidden="1" customWidth="1"/>
    <col min="733" max="733" width="16.7109375" style="3" customWidth="1"/>
    <col min="734" max="734" width="19.85546875" style="3" customWidth="1"/>
    <col min="735" max="735" width="21.140625" style="3" customWidth="1"/>
    <col min="736" max="741" width="0" style="3" hidden="1" customWidth="1"/>
    <col min="742" max="742" width="14.85546875" style="3" bestFit="1" customWidth="1"/>
    <col min="743" max="743" width="16.28515625" style="3" customWidth="1"/>
    <col min="744" max="985" width="9.140625" style="3"/>
    <col min="986" max="986" width="33.140625" style="3" customWidth="1"/>
    <col min="987" max="987" width="50.42578125" style="3" customWidth="1"/>
    <col min="988" max="988" width="0" style="3" hidden="1" customWidth="1"/>
    <col min="989" max="989" width="16.7109375" style="3" customWidth="1"/>
    <col min="990" max="990" width="19.85546875" style="3" customWidth="1"/>
    <col min="991" max="991" width="21.140625" style="3" customWidth="1"/>
    <col min="992" max="997" width="0" style="3" hidden="1" customWidth="1"/>
    <col min="998" max="998" width="14.85546875" style="3" bestFit="1" customWidth="1"/>
    <col min="999" max="999" width="16.28515625" style="3" customWidth="1"/>
    <col min="1000" max="1241" width="9.140625" style="3"/>
    <col min="1242" max="1242" width="33.140625" style="3" customWidth="1"/>
    <col min="1243" max="1243" width="50.42578125" style="3" customWidth="1"/>
    <col min="1244" max="1244" width="0" style="3" hidden="1" customWidth="1"/>
    <col min="1245" max="1245" width="16.7109375" style="3" customWidth="1"/>
    <col min="1246" max="1246" width="19.85546875" style="3" customWidth="1"/>
    <col min="1247" max="1247" width="21.140625" style="3" customWidth="1"/>
    <col min="1248" max="1253" width="0" style="3" hidden="1" customWidth="1"/>
    <col min="1254" max="1254" width="14.85546875" style="3" bestFit="1" customWidth="1"/>
    <col min="1255" max="1255" width="16.28515625" style="3" customWidth="1"/>
    <col min="1256" max="1497" width="9.140625" style="3"/>
    <col min="1498" max="1498" width="33.140625" style="3" customWidth="1"/>
    <col min="1499" max="1499" width="50.42578125" style="3" customWidth="1"/>
    <col min="1500" max="1500" width="0" style="3" hidden="1" customWidth="1"/>
    <col min="1501" max="1501" width="16.7109375" style="3" customWidth="1"/>
    <col min="1502" max="1502" width="19.85546875" style="3" customWidth="1"/>
    <col min="1503" max="1503" width="21.140625" style="3" customWidth="1"/>
    <col min="1504" max="1509" width="0" style="3" hidden="1" customWidth="1"/>
    <col min="1510" max="1510" width="14.85546875" style="3" bestFit="1" customWidth="1"/>
    <col min="1511" max="1511" width="16.28515625" style="3" customWidth="1"/>
    <col min="1512" max="1753" width="9.140625" style="3"/>
    <col min="1754" max="1754" width="33.140625" style="3" customWidth="1"/>
    <col min="1755" max="1755" width="50.42578125" style="3" customWidth="1"/>
    <col min="1756" max="1756" width="0" style="3" hidden="1" customWidth="1"/>
    <col min="1757" max="1757" width="16.7109375" style="3" customWidth="1"/>
    <col min="1758" max="1758" width="19.85546875" style="3" customWidth="1"/>
    <col min="1759" max="1759" width="21.140625" style="3" customWidth="1"/>
    <col min="1760" max="1765" width="0" style="3" hidden="1" customWidth="1"/>
    <col min="1766" max="1766" width="14.85546875" style="3" bestFit="1" customWidth="1"/>
    <col min="1767" max="1767" width="16.28515625" style="3" customWidth="1"/>
    <col min="1768" max="2009" width="9.140625" style="3"/>
    <col min="2010" max="2010" width="33.140625" style="3" customWidth="1"/>
    <col min="2011" max="2011" width="50.42578125" style="3" customWidth="1"/>
    <col min="2012" max="2012" width="0" style="3" hidden="1" customWidth="1"/>
    <col min="2013" max="2013" width="16.7109375" style="3" customWidth="1"/>
    <col min="2014" max="2014" width="19.85546875" style="3" customWidth="1"/>
    <col min="2015" max="2015" width="21.140625" style="3" customWidth="1"/>
    <col min="2016" max="2021" width="0" style="3" hidden="1" customWidth="1"/>
    <col min="2022" max="2022" width="14.85546875" style="3" bestFit="1" customWidth="1"/>
    <col min="2023" max="2023" width="16.28515625" style="3" customWidth="1"/>
    <col min="2024" max="2265" width="9.140625" style="3"/>
    <col min="2266" max="2266" width="33.140625" style="3" customWidth="1"/>
    <col min="2267" max="2267" width="50.42578125" style="3" customWidth="1"/>
    <col min="2268" max="2268" width="0" style="3" hidden="1" customWidth="1"/>
    <col min="2269" max="2269" width="16.7109375" style="3" customWidth="1"/>
    <col min="2270" max="2270" width="19.85546875" style="3" customWidth="1"/>
    <col min="2271" max="2271" width="21.140625" style="3" customWidth="1"/>
    <col min="2272" max="2277" width="0" style="3" hidden="1" customWidth="1"/>
    <col min="2278" max="2278" width="14.85546875" style="3" bestFit="1" customWidth="1"/>
    <col min="2279" max="2279" width="16.28515625" style="3" customWidth="1"/>
    <col min="2280" max="2521" width="9.140625" style="3"/>
    <col min="2522" max="2522" width="33.140625" style="3" customWidth="1"/>
    <col min="2523" max="2523" width="50.42578125" style="3" customWidth="1"/>
    <col min="2524" max="2524" width="0" style="3" hidden="1" customWidth="1"/>
    <col min="2525" max="2525" width="16.7109375" style="3" customWidth="1"/>
    <col min="2526" max="2526" width="19.85546875" style="3" customWidth="1"/>
    <col min="2527" max="2527" width="21.140625" style="3" customWidth="1"/>
    <col min="2528" max="2533" width="0" style="3" hidden="1" customWidth="1"/>
    <col min="2534" max="2534" width="14.85546875" style="3" bestFit="1" customWidth="1"/>
    <col min="2535" max="2535" width="16.28515625" style="3" customWidth="1"/>
    <col min="2536" max="2777" width="9.140625" style="3"/>
    <col min="2778" max="2778" width="33.140625" style="3" customWidth="1"/>
    <col min="2779" max="2779" width="50.42578125" style="3" customWidth="1"/>
    <col min="2780" max="2780" width="0" style="3" hidden="1" customWidth="1"/>
    <col min="2781" max="2781" width="16.7109375" style="3" customWidth="1"/>
    <col min="2782" max="2782" width="19.85546875" style="3" customWidth="1"/>
    <col min="2783" max="2783" width="21.140625" style="3" customWidth="1"/>
    <col min="2784" max="2789" width="0" style="3" hidden="1" customWidth="1"/>
    <col min="2790" max="2790" width="14.85546875" style="3" bestFit="1" customWidth="1"/>
    <col min="2791" max="2791" width="16.28515625" style="3" customWidth="1"/>
    <col min="2792" max="3033" width="9.140625" style="3"/>
    <col min="3034" max="3034" width="33.140625" style="3" customWidth="1"/>
    <col min="3035" max="3035" width="50.42578125" style="3" customWidth="1"/>
    <col min="3036" max="3036" width="0" style="3" hidden="1" customWidth="1"/>
    <col min="3037" max="3037" width="16.7109375" style="3" customWidth="1"/>
    <col min="3038" max="3038" width="19.85546875" style="3" customWidth="1"/>
    <col min="3039" max="3039" width="21.140625" style="3" customWidth="1"/>
    <col min="3040" max="3045" width="0" style="3" hidden="1" customWidth="1"/>
    <col min="3046" max="3046" width="14.85546875" style="3" bestFit="1" customWidth="1"/>
    <col min="3047" max="3047" width="16.28515625" style="3" customWidth="1"/>
    <col min="3048" max="3289" width="9.140625" style="3"/>
    <col min="3290" max="3290" width="33.140625" style="3" customWidth="1"/>
    <col min="3291" max="3291" width="50.42578125" style="3" customWidth="1"/>
    <col min="3292" max="3292" width="0" style="3" hidden="1" customWidth="1"/>
    <col min="3293" max="3293" width="16.7109375" style="3" customWidth="1"/>
    <col min="3294" max="3294" width="19.85546875" style="3" customWidth="1"/>
    <col min="3295" max="3295" width="21.140625" style="3" customWidth="1"/>
    <col min="3296" max="3301" width="0" style="3" hidden="1" customWidth="1"/>
    <col min="3302" max="3302" width="14.85546875" style="3" bestFit="1" customWidth="1"/>
    <col min="3303" max="3303" width="16.28515625" style="3" customWidth="1"/>
    <col min="3304" max="3545" width="9.140625" style="3"/>
    <col min="3546" max="3546" width="33.140625" style="3" customWidth="1"/>
    <col min="3547" max="3547" width="50.42578125" style="3" customWidth="1"/>
    <col min="3548" max="3548" width="0" style="3" hidden="1" customWidth="1"/>
    <col min="3549" max="3549" width="16.7109375" style="3" customWidth="1"/>
    <col min="3550" max="3550" width="19.85546875" style="3" customWidth="1"/>
    <col min="3551" max="3551" width="21.140625" style="3" customWidth="1"/>
    <col min="3552" max="3557" width="0" style="3" hidden="1" customWidth="1"/>
    <col min="3558" max="3558" width="14.85546875" style="3" bestFit="1" customWidth="1"/>
    <col min="3559" max="3559" width="16.28515625" style="3" customWidth="1"/>
    <col min="3560" max="3801" width="9.140625" style="3"/>
    <col min="3802" max="3802" width="33.140625" style="3" customWidth="1"/>
    <col min="3803" max="3803" width="50.42578125" style="3" customWidth="1"/>
    <col min="3804" max="3804" width="0" style="3" hidden="1" customWidth="1"/>
    <col min="3805" max="3805" width="16.7109375" style="3" customWidth="1"/>
    <col min="3806" max="3806" width="19.85546875" style="3" customWidth="1"/>
    <col min="3807" max="3807" width="21.140625" style="3" customWidth="1"/>
    <col min="3808" max="3813" width="0" style="3" hidden="1" customWidth="1"/>
    <col min="3814" max="3814" width="14.85546875" style="3" bestFit="1" customWidth="1"/>
    <col min="3815" max="3815" width="16.28515625" style="3" customWidth="1"/>
    <col min="3816" max="4057" width="9.140625" style="3"/>
    <col min="4058" max="4058" width="33.140625" style="3" customWidth="1"/>
    <col min="4059" max="4059" width="50.42578125" style="3" customWidth="1"/>
    <col min="4060" max="4060" width="0" style="3" hidden="1" customWidth="1"/>
    <col min="4061" max="4061" width="16.7109375" style="3" customWidth="1"/>
    <col min="4062" max="4062" width="19.85546875" style="3" customWidth="1"/>
    <col min="4063" max="4063" width="21.140625" style="3" customWidth="1"/>
    <col min="4064" max="4069" width="0" style="3" hidden="1" customWidth="1"/>
    <col min="4070" max="4070" width="14.85546875" style="3" bestFit="1" customWidth="1"/>
    <col min="4071" max="4071" width="16.28515625" style="3" customWidth="1"/>
    <col min="4072" max="4313" width="9.140625" style="3"/>
    <col min="4314" max="4314" width="33.140625" style="3" customWidth="1"/>
    <col min="4315" max="4315" width="50.42578125" style="3" customWidth="1"/>
    <col min="4316" max="4316" width="0" style="3" hidden="1" customWidth="1"/>
    <col min="4317" max="4317" width="16.7109375" style="3" customWidth="1"/>
    <col min="4318" max="4318" width="19.85546875" style="3" customWidth="1"/>
    <col min="4319" max="4319" width="21.140625" style="3" customWidth="1"/>
    <col min="4320" max="4325" width="0" style="3" hidden="1" customWidth="1"/>
    <col min="4326" max="4326" width="14.85546875" style="3" bestFit="1" customWidth="1"/>
    <col min="4327" max="4327" width="16.28515625" style="3" customWidth="1"/>
    <col min="4328" max="4569" width="9.140625" style="3"/>
    <col min="4570" max="4570" width="33.140625" style="3" customWidth="1"/>
    <col min="4571" max="4571" width="50.42578125" style="3" customWidth="1"/>
    <col min="4572" max="4572" width="0" style="3" hidden="1" customWidth="1"/>
    <col min="4573" max="4573" width="16.7109375" style="3" customWidth="1"/>
    <col min="4574" max="4574" width="19.85546875" style="3" customWidth="1"/>
    <col min="4575" max="4575" width="21.140625" style="3" customWidth="1"/>
    <col min="4576" max="4581" width="0" style="3" hidden="1" customWidth="1"/>
    <col min="4582" max="4582" width="14.85546875" style="3" bestFit="1" customWidth="1"/>
    <col min="4583" max="4583" width="16.28515625" style="3" customWidth="1"/>
    <col min="4584" max="4825" width="9.140625" style="3"/>
    <col min="4826" max="4826" width="33.140625" style="3" customWidth="1"/>
    <col min="4827" max="4827" width="50.42578125" style="3" customWidth="1"/>
    <col min="4828" max="4828" width="0" style="3" hidden="1" customWidth="1"/>
    <col min="4829" max="4829" width="16.7109375" style="3" customWidth="1"/>
    <col min="4830" max="4830" width="19.85546875" style="3" customWidth="1"/>
    <col min="4831" max="4831" width="21.140625" style="3" customWidth="1"/>
    <col min="4832" max="4837" width="0" style="3" hidden="1" customWidth="1"/>
    <col min="4838" max="4838" width="14.85546875" style="3" bestFit="1" customWidth="1"/>
    <col min="4839" max="4839" width="16.28515625" style="3" customWidth="1"/>
    <col min="4840" max="5081" width="9.140625" style="3"/>
    <col min="5082" max="5082" width="33.140625" style="3" customWidth="1"/>
    <col min="5083" max="5083" width="50.42578125" style="3" customWidth="1"/>
    <col min="5084" max="5084" width="0" style="3" hidden="1" customWidth="1"/>
    <col min="5085" max="5085" width="16.7109375" style="3" customWidth="1"/>
    <col min="5086" max="5086" width="19.85546875" style="3" customWidth="1"/>
    <col min="5087" max="5087" width="21.140625" style="3" customWidth="1"/>
    <col min="5088" max="5093" width="0" style="3" hidden="1" customWidth="1"/>
    <col min="5094" max="5094" width="14.85546875" style="3" bestFit="1" customWidth="1"/>
    <col min="5095" max="5095" width="16.28515625" style="3" customWidth="1"/>
    <col min="5096" max="5337" width="9.140625" style="3"/>
    <col min="5338" max="5338" width="33.140625" style="3" customWidth="1"/>
    <col min="5339" max="5339" width="50.42578125" style="3" customWidth="1"/>
    <col min="5340" max="5340" width="0" style="3" hidden="1" customWidth="1"/>
    <col min="5341" max="5341" width="16.7109375" style="3" customWidth="1"/>
    <col min="5342" max="5342" width="19.85546875" style="3" customWidth="1"/>
    <col min="5343" max="5343" width="21.140625" style="3" customWidth="1"/>
    <col min="5344" max="5349" width="0" style="3" hidden="1" customWidth="1"/>
    <col min="5350" max="5350" width="14.85546875" style="3" bestFit="1" customWidth="1"/>
    <col min="5351" max="5351" width="16.28515625" style="3" customWidth="1"/>
    <col min="5352" max="5593" width="9.140625" style="3"/>
    <col min="5594" max="5594" width="33.140625" style="3" customWidth="1"/>
    <col min="5595" max="5595" width="50.42578125" style="3" customWidth="1"/>
    <col min="5596" max="5596" width="0" style="3" hidden="1" customWidth="1"/>
    <col min="5597" max="5597" width="16.7109375" style="3" customWidth="1"/>
    <col min="5598" max="5598" width="19.85546875" style="3" customWidth="1"/>
    <col min="5599" max="5599" width="21.140625" style="3" customWidth="1"/>
    <col min="5600" max="5605" width="0" style="3" hidden="1" customWidth="1"/>
    <col min="5606" max="5606" width="14.85546875" style="3" bestFit="1" customWidth="1"/>
    <col min="5607" max="5607" width="16.28515625" style="3" customWidth="1"/>
    <col min="5608" max="5849" width="9.140625" style="3"/>
    <col min="5850" max="5850" width="33.140625" style="3" customWidth="1"/>
    <col min="5851" max="5851" width="50.42578125" style="3" customWidth="1"/>
    <col min="5852" max="5852" width="0" style="3" hidden="1" customWidth="1"/>
    <col min="5853" max="5853" width="16.7109375" style="3" customWidth="1"/>
    <col min="5854" max="5854" width="19.85546875" style="3" customWidth="1"/>
    <col min="5855" max="5855" width="21.140625" style="3" customWidth="1"/>
    <col min="5856" max="5861" width="0" style="3" hidden="1" customWidth="1"/>
    <col min="5862" max="5862" width="14.85546875" style="3" bestFit="1" customWidth="1"/>
    <col min="5863" max="5863" width="16.28515625" style="3" customWidth="1"/>
    <col min="5864" max="6105" width="9.140625" style="3"/>
    <col min="6106" max="6106" width="33.140625" style="3" customWidth="1"/>
    <col min="6107" max="6107" width="50.42578125" style="3" customWidth="1"/>
    <col min="6108" max="6108" width="0" style="3" hidden="1" customWidth="1"/>
    <col min="6109" max="6109" width="16.7109375" style="3" customWidth="1"/>
    <col min="6110" max="6110" width="19.85546875" style="3" customWidth="1"/>
    <col min="6111" max="6111" width="21.140625" style="3" customWidth="1"/>
    <col min="6112" max="6117" width="0" style="3" hidden="1" customWidth="1"/>
    <col min="6118" max="6118" width="14.85546875" style="3" bestFit="1" customWidth="1"/>
    <col min="6119" max="6119" width="16.28515625" style="3" customWidth="1"/>
    <col min="6120" max="6361" width="9.140625" style="3"/>
    <col min="6362" max="6362" width="33.140625" style="3" customWidth="1"/>
    <col min="6363" max="6363" width="50.42578125" style="3" customWidth="1"/>
    <col min="6364" max="6364" width="0" style="3" hidden="1" customWidth="1"/>
    <col min="6365" max="6365" width="16.7109375" style="3" customWidth="1"/>
    <col min="6366" max="6366" width="19.85546875" style="3" customWidth="1"/>
    <col min="6367" max="6367" width="21.140625" style="3" customWidth="1"/>
    <col min="6368" max="6373" width="0" style="3" hidden="1" customWidth="1"/>
    <col min="6374" max="6374" width="14.85546875" style="3" bestFit="1" customWidth="1"/>
    <col min="6375" max="6375" width="16.28515625" style="3" customWidth="1"/>
    <col min="6376" max="6617" width="9.140625" style="3"/>
    <col min="6618" max="6618" width="33.140625" style="3" customWidth="1"/>
    <col min="6619" max="6619" width="50.42578125" style="3" customWidth="1"/>
    <col min="6620" max="6620" width="0" style="3" hidden="1" customWidth="1"/>
    <col min="6621" max="6621" width="16.7109375" style="3" customWidth="1"/>
    <col min="6622" max="6622" width="19.85546875" style="3" customWidth="1"/>
    <col min="6623" max="6623" width="21.140625" style="3" customWidth="1"/>
    <col min="6624" max="6629" width="0" style="3" hidden="1" customWidth="1"/>
    <col min="6630" max="6630" width="14.85546875" style="3" bestFit="1" customWidth="1"/>
    <col min="6631" max="6631" width="16.28515625" style="3" customWidth="1"/>
    <col min="6632" max="6873" width="9.140625" style="3"/>
    <col min="6874" max="6874" width="33.140625" style="3" customWidth="1"/>
    <col min="6875" max="6875" width="50.42578125" style="3" customWidth="1"/>
    <col min="6876" max="6876" width="0" style="3" hidden="1" customWidth="1"/>
    <col min="6877" max="6877" width="16.7109375" style="3" customWidth="1"/>
    <col min="6878" max="6878" width="19.85546875" style="3" customWidth="1"/>
    <col min="6879" max="6879" width="21.140625" style="3" customWidth="1"/>
    <col min="6880" max="6885" width="0" style="3" hidden="1" customWidth="1"/>
    <col min="6886" max="6886" width="14.85546875" style="3" bestFit="1" customWidth="1"/>
    <col min="6887" max="6887" width="16.28515625" style="3" customWidth="1"/>
    <col min="6888" max="7129" width="9.140625" style="3"/>
    <col min="7130" max="7130" width="33.140625" style="3" customWidth="1"/>
    <col min="7131" max="7131" width="50.42578125" style="3" customWidth="1"/>
    <col min="7132" max="7132" width="0" style="3" hidden="1" customWidth="1"/>
    <col min="7133" max="7133" width="16.7109375" style="3" customWidth="1"/>
    <col min="7134" max="7134" width="19.85546875" style="3" customWidth="1"/>
    <col min="7135" max="7135" width="21.140625" style="3" customWidth="1"/>
    <col min="7136" max="7141" width="0" style="3" hidden="1" customWidth="1"/>
    <col min="7142" max="7142" width="14.85546875" style="3" bestFit="1" customWidth="1"/>
    <col min="7143" max="7143" width="16.28515625" style="3" customWidth="1"/>
    <col min="7144" max="7385" width="9.140625" style="3"/>
    <col min="7386" max="7386" width="33.140625" style="3" customWidth="1"/>
    <col min="7387" max="7387" width="50.42578125" style="3" customWidth="1"/>
    <col min="7388" max="7388" width="0" style="3" hidden="1" customWidth="1"/>
    <col min="7389" max="7389" width="16.7109375" style="3" customWidth="1"/>
    <col min="7390" max="7390" width="19.85546875" style="3" customWidth="1"/>
    <col min="7391" max="7391" width="21.140625" style="3" customWidth="1"/>
    <col min="7392" max="7397" width="0" style="3" hidden="1" customWidth="1"/>
    <col min="7398" max="7398" width="14.85546875" style="3" bestFit="1" customWidth="1"/>
    <col min="7399" max="7399" width="16.28515625" style="3" customWidth="1"/>
    <col min="7400" max="7641" width="9.140625" style="3"/>
    <col min="7642" max="7642" width="33.140625" style="3" customWidth="1"/>
    <col min="7643" max="7643" width="50.42578125" style="3" customWidth="1"/>
    <col min="7644" max="7644" width="0" style="3" hidden="1" customWidth="1"/>
    <col min="7645" max="7645" width="16.7109375" style="3" customWidth="1"/>
    <col min="7646" max="7646" width="19.85546875" style="3" customWidth="1"/>
    <col min="7647" max="7647" width="21.140625" style="3" customWidth="1"/>
    <col min="7648" max="7653" width="0" style="3" hidden="1" customWidth="1"/>
    <col min="7654" max="7654" width="14.85546875" style="3" bestFit="1" customWidth="1"/>
    <col min="7655" max="7655" width="16.28515625" style="3" customWidth="1"/>
    <col min="7656" max="7897" width="9.140625" style="3"/>
    <col min="7898" max="7898" width="33.140625" style="3" customWidth="1"/>
    <col min="7899" max="7899" width="50.42578125" style="3" customWidth="1"/>
    <col min="7900" max="7900" width="0" style="3" hidden="1" customWidth="1"/>
    <col min="7901" max="7901" width="16.7109375" style="3" customWidth="1"/>
    <col min="7902" max="7902" width="19.85546875" style="3" customWidth="1"/>
    <col min="7903" max="7903" width="21.140625" style="3" customWidth="1"/>
    <col min="7904" max="7909" width="0" style="3" hidden="1" customWidth="1"/>
    <col min="7910" max="7910" width="14.85546875" style="3" bestFit="1" customWidth="1"/>
    <col min="7911" max="7911" width="16.28515625" style="3" customWidth="1"/>
    <col min="7912" max="8153" width="9.140625" style="3"/>
    <col min="8154" max="8154" width="33.140625" style="3" customWidth="1"/>
    <col min="8155" max="8155" width="50.42578125" style="3" customWidth="1"/>
    <col min="8156" max="8156" width="0" style="3" hidden="1" customWidth="1"/>
    <col min="8157" max="8157" width="16.7109375" style="3" customWidth="1"/>
    <col min="8158" max="8158" width="19.85546875" style="3" customWidth="1"/>
    <col min="8159" max="8159" width="21.140625" style="3" customWidth="1"/>
    <col min="8160" max="8165" width="0" style="3" hidden="1" customWidth="1"/>
    <col min="8166" max="8166" width="14.85546875" style="3" bestFit="1" customWidth="1"/>
    <col min="8167" max="8167" width="16.28515625" style="3" customWidth="1"/>
    <col min="8168" max="8409" width="9.140625" style="3"/>
    <col min="8410" max="8410" width="33.140625" style="3" customWidth="1"/>
    <col min="8411" max="8411" width="50.42578125" style="3" customWidth="1"/>
    <col min="8412" max="8412" width="0" style="3" hidden="1" customWidth="1"/>
    <col min="8413" max="8413" width="16.7109375" style="3" customWidth="1"/>
    <col min="8414" max="8414" width="19.85546875" style="3" customWidth="1"/>
    <col min="8415" max="8415" width="21.140625" style="3" customWidth="1"/>
    <col min="8416" max="8421" width="0" style="3" hidden="1" customWidth="1"/>
    <col min="8422" max="8422" width="14.85546875" style="3" bestFit="1" customWidth="1"/>
    <col min="8423" max="8423" width="16.28515625" style="3" customWidth="1"/>
    <col min="8424" max="8665" width="9.140625" style="3"/>
    <col min="8666" max="8666" width="33.140625" style="3" customWidth="1"/>
    <col min="8667" max="8667" width="50.42578125" style="3" customWidth="1"/>
    <col min="8668" max="8668" width="0" style="3" hidden="1" customWidth="1"/>
    <col min="8669" max="8669" width="16.7109375" style="3" customWidth="1"/>
    <col min="8670" max="8670" width="19.85546875" style="3" customWidth="1"/>
    <col min="8671" max="8671" width="21.140625" style="3" customWidth="1"/>
    <col min="8672" max="8677" width="0" style="3" hidden="1" customWidth="1"/>
    <col min="8678" max="8678" width="14.85546875" style="3" bestFit="1" customWidth="1"/>
    <col min="8679" max="8679" width="16.28515625" style="3" customWidth="1"/>
    <col min="8680" max="8921" width="9.140625" style="3"/>
    <col min="8922" max="8922" width="33.140625" style="3" customWidth="1"/>
    <col min="8923" max="8923" width="50.42578125" style="3" customWidth="1"/>
    <col min="8924" max="8924" width="0" style="3" hidden="1" customWidth="1"/>
    <col min="8925" max="8925" width="16.7109375" style="3" customWidth="1"/>
    <col min="8926" max="8926" width="19.85546875" style="3" customWidth="1"/>
    <col min="8927" max="8927" width="21.140625" style="3" customWidth="1"/>
    <col min="8928" max="8933" width="0" style="3" hidden="1" customWidth="1"/>
    <col min="8934" max="8934" width="14.85546875" style="3" bestFit="1" customWidth="1"/>
    <col min="8935" max="8935" width="16.28515625" style="3" customWidth="1"/>
    <col min="8936" max="9177" width="9.140625" style="3"/>
    <col min="9178" max="9178" width="33.140625" style="3" customWidth="1"/>
    <col min="9179" max="9179" width="50.42578125" style="3" customWidth="1"/>
    <col min="9180" max="9180" width="0" style="3" hidden="1" customWidth="1"/>
    <col min="9181" max="9181" width="16.7109375" style="3" customWidth="1"/>
    <col min="9182" max="9182" width="19.85546875" style="3" customWidth="1"/>
    <col min="9183" max="9183" width="21.140625" style="3" customWidth="1"/>
    <col min="9184" max="9189" width="0" style="3" hidden="1" customWidth="1"/>
    <col min="9190" max="9190" width="14.85546875" style="3" bestFit="1" customWidth="1"/>
    <col min="9191" max="9191" width="16.28515625" style="3" customWidth="1"/>
    <col min="9192" max="9433" width="9.140625" style="3"/>
    <col min="9434" max="9434" width="33.140625" style="3" customWidth="1"/>
    <col min="9435" max="9435" width="50.42578125" style="3" customWidth="1"/>
    <col min="9436" max="9436" width="0" style="3" hidden="1" customWidth="1"/>
    <col min="9437" max="9437" width="16.7109375" style="3" customWidth="1"/>
    <col min="9438" max="9438" width="19.85546875" style="3" customWidth="1"/>
    <col min="9439" max="9439" width="21.140625" style="3" customWidth="1"/>
    <col min="9440" max="9445" width="0" style="3" hidden="1" customWidth="1"/>
    <col min="9446" max="9446" width="14.85546875" style="3" bestFit="1" customWidth="1"/>
    <col min="9447" max="9447" width="16.28515625" style="3" customWidth="1"/>
    <col min="9448" max="9689" width="9.140625" style="3"/>
    <col min="9690" max="9690" width="33.140625" style="3" customWidth="1"/>
    <col min="9691" max="9691" width="50.42578125" style="3" customWidth="1"/>
    <col min="9692" max="9692" width="0" style="3" hidden="1" customWidth="1"/>
    <col min="9693" max="9693" width="16.7109375" style="3" customWidth="1"/>
    <col min="9694" max="9694" width="19.85546875" style="3" customWidth="1"/>
    <col min="9695" max="9695" width="21.140625" style="3" customWidth="1"/>
    <col min="9696" max="9701" width="0" style="3" hidden="1" customWidth="1"/>
    <col min="9702" max="9702" width="14.85546875" style="3" bestFit="1" customWidth="1"/>
    <col min="9703" max="9703" width="16.28515625" style="3" customWidth="1"/>
    <col min="9704" max="9945" width="9.140625" style="3"/>
    <col min="9946" max="9946" width="33.140625" style="3" customWidth="1"/>
    <col min="9947" max="9947" width="50.42578125" style="3" customWidth="1"/>
    <col min="9948" max="9948" width="0" style="3" hidden="1" customWidth="1"/>
    <col min="9949" max="9949" width="16.7109375" style="3" customWidth="1"/>
    <col min="9950" max="9950" width="19.85546875" style="3" customWidth="1"/>
    <col min="9951" max="9951" width="21.140625" style="3" customWidth="1"/>
    <col min="9952" max="9957" width="0" style="3" hidden="1" customWidth="1"/>
    <col min="9958" max="9958" width="14.85546875" style="3" bestFit="1" customWidth="1"/>
    <col min="9959" max="9959" width="16.28515625" style="3" customWidth="1"/>
    <col min="9960" max="10201" width="9.140625" style="3"/>
    <col min="10202" max="10202" width="33.140625" style="3" customWidth="1"/>
    <col min="10203" max="10203" width="50.42578125" style="3" customWidth="1"/>
    <col min="10204" max="10204" width="0" style="3" hidden="1" customWidth="1"/>
    <col min="10205" max="10205" width="16.7109375" style="3" customWidth="1"/>
    <col min="10206" max="10206" width="19.85546875" style="3" customWidth="1"/>
    <col min="10207" max="10207" width="21.140625" style="3" customWidth="1"/>
    <col min="10208" max="10213" width="0" style="3" hidden="1" customWidth="1"/>
    <col min="10214" max="10214" width="14.85546875" style="3" bestFit="1" customWidth="1"/>
    <col min="10215" max="10215" width="16.28515625" style="3" customWidth="1"/>
    <col min="10216" max="10457" width="9.140625" style="3"/>
    <col min="10458" max="10458" width="33.140625" style="3" customWidth="1"/>
    <col min="10459" max="10459" width="50.42578125" style="3" customWidth="1"/>
    <col min="10460" max="10460" width="0" style="3" hidden="1" customWidth="1"/>
    <col min="10461" max="10461" width="16.7109375" style="3" customWidth="1"/>
    <col min="10462" max="10462" width="19.85546875" style="3" customWidth="1"/>
    <col min="10463" max="10463" width="21.140625" style="3" customWidth="1"/>
    <col min="10464" max="10469" width="0" style="3" hidden="1" customWidth="1"/>
    <col min="10470" max="10470" width="14.85546875" style="3" bestFit="1" customWidth="1"/>
    <col min="10471" max="10471" width="16.28515625" style="3" customWidth="1"/>
    <col min="10472" max="10713" width="9.140625" style="3"/>
    <col min="10714" max="10714" width="33.140625" style="3" customWidth="1"/>
    <col min="10715" max="10715" width="50.42578125" style="3" customWidth="1"/>
    <col min="10716" max="10716" width="0" style="3" hidden="1" customWidth="1"/>
    <col min="10717" max="10717" width="16.7109375" style="3" customWidth="1"/>
    <col min="10718" max="10718" width="19.85546875" style="3" customWidth="1"/>
    <col min="10719" max="10719" width="21.140625" style="3" customWidth="1"/>
    <col min="10720" max="10725" width="0" style="3" hidden="1" customWidth="1"/>
    <col min="10726" max="10726" width="14.85546875" style="3" bestFit="1" customWidth="1"/>
    <col min="10727" max="10727" width="16.28515625" style="3" customWidth="1"/>
    <col min="10728" max="10969" width="9.140625" style="3"/>
    <col min="10970" max="10970" width="33.140625" style="3" customWidth="1"/>
    <col min="10971" max="10971" width="50.42578125" style="3" customWidth="1"/>
    <col min="10972" max="10972" width="0" style="3" hidden="1" customWidth="1"/>
    <col min="10973" max="10973" width="16.7109375" style="3" customWidth="1"/>
    <col min="10974" max="10974" width="19.85546875" style="3" customWidth="1"/>
    <col min="10975" max="10975" width="21.140625" style="3" customWidth="1"/>
    <col min="10976" max="10981" width="0" style="3" hidden="1" customWidth="1"/>
    <col min="10982" max="10982" width="14.85546875" style="3" bestFit="1" customWidth="1"/>
    <col min="10983" max="10983" width="16.28515625" style="3" customWidth="1"/>
    <col min="10984" max="11225" width="9.140625" style="3"/>
    <col min="11226" max="11226" width="33.140625" style="3" customWidth="1"/>
    <col min="11227" max="11227" width="50.42578125" style="3" customWidth="1"/>
    <col min="11228" max="11228" width="0" style="3" hidden="1" customWidth="1"/>
    <col min="11229" max="11229" width="16.7109375" style="3" customWidth="1"/>
    <col min="11230" max="11230" width="19.85546875" style="3" customWidth="1"/>
    <col min="11231" max="11231" width="21.140625" style="3" customWidth="1"/>
    <col min="11232" max="11237" width="0" style="3" hidden="1" customWidth="1"/>
    <col min="11238" max="11238" width="14.85546875" style="3" bestFit="1" customWidth="1"/>
    <col min="11239" max="11239" width="16.28515625" style="3" customWidth="1"/>
    <col min="11240" max="11481" width="9.140625" style="3"/>
    <col min="11482" max="11482" width="33.140625" style="3" customWidth="1"/>
    <col min="11483" max="11483" width="50.42578125" style="3" customWidth="1"/>
    <col min="11484" max="11484" width="0" style="3" hidden="1" customWidth="1"/>
    <col min="11485" max="11485" width="16.7109375" style="3" customWidth="1"/>
    <col min="11486" max="11486" width="19.85546875" style="3" customWidth="1"/>
    <col min="11487" max="11487" width="21.140625" style="3" customWidth="1"/>
    <col min="11488" max="11493" width="0" style="3" hidden="1" customWidth="1"/>
    <col min="11494" max="11494" width="14.85546875" style="3" bestFit="1" customWidth="1"/>
    <col min="11495" max="11495" width="16.28515625" style="3" customWidth="1"/>
    <col min="11496" max="11737" width="9.140625" style="3"/>
    <col min="11738" max="11738" width="33.140625" style="3" customWidth="1"/>
    <col min="11739" max="11739" width="50.42578125" style="3" customWidth="1"/>
    <col min="11740" max="11740" width="0" style="3" hidden="1" customWidth="1"/>
    <col min="11741" max="11741" width="16.7109375" style="3" customWidth="1"/>
    <col min="11742" max="11742" width="19.85546875" style="3" customWidth="1"/>
    <col min="11743" max="11743" width="21.140625" style="3" customWidth="1"/>
    <col min="11744" max="11749" width="0" style="3" hidden="1" customWidth="1"/>
    <col min="11750" max="11750" width="14.85546875" style="3" bestFit="1" customWidth="1"/>
    <col min="11751" max="11751" width="16.28515625" style="3" customWidth="1"/>
    <col min="11752" max="11993" width="9.140625" style="3"/>
    <col min="11994" max="11994" width="33.140625" style="3" customWidth="1"/>
    <col min="11995" max="11995" width="50.42578125" style="3" customWidth="1"/>
    <col min="11996" max="11996" width="0" style="3" hidden="1" customWidth="1"/>
    <col min="11997" max="11997" width="16.7109375" style="3" customWidth="1"/>
    <col min="11998" max="11998" width="19.85546875" style="3" customWidth="1"/>
    <col min="11999" max="11999" width="21.140625" style="3" customWidth="1"/>
    <col min="12000" max="12005" width="0" style="3" hidden="1" customWidth="1"/>
    <col min="12006" max="12006" width="14.85546875" style="3" bestFit="1" customWidth="1"/>
    <col min="12007" max="12007" width="16.28515625" style="3" customWidth="1"/>
    <col min="12008" max="12249" width="9.140625" style="3"/>
    <col min="12250" max="12250" width="33.140625" style="3" customWidth="1"/>
    <col min="12251" max="12251" width="50.42578125" style="3" customWidth="1"/>
    <col min="12252" max="12252" width="0" style="3" hidden="1" customWidth="1"/>
    <col min="12253" max="12253" width="16.7109375" style="3" customWidth="1"/>
    <col min="12254" max="12254" width="19.85546875" style="3" customWidth="1"/>
    <col min="12255" max="12255" width="21.140625" style="3" customWidth="1"/>
    <col min="12256" max="12261" width="0" style="3" hidden="1" customWidth="1"/>
    <col min="12262" max="12262" width="14.85546875" style="3" bestFit="1" customWidth="1"/>
    <col min="12263" max="12263" width="16.28515625" style="3" customWidth="1"/>
    <col min="12264" max="12505" width="9.140625" style="3"/>
    <col min="12506" max="12506" width="33.140625" style="3" customWidth="1"/>
    <col min="12507" max="12507" width="50.42578125" style="3" customWidth="1"/>
    <col min="12508" max="12508" width="0" style="3" hidden="1" customWidth="1"/>
    <col min="12509" max="12509" width="16.7109375" style="3" customWidth="1"/>
    <col min="12510" max="12510" width="19.85546875" style="3" customWidth="1"/>
    <col min="12511" max="12511" width="21.140625" style="3" customWidth="1"/>
    <col min="12512" max="12517" width="0" style="3" hidden="1" customWidth="1"/>
    <col min="12518" max="12518" width="14.85546875" style="3" bestFit="1" customWidth="1"/>
    <col min="12519" max="12519" width="16.28515625" style="3" customWidth="1"/>
    <col min="12520" max="12761" width="9.140625" style="3"/>
    <col min="12762" max="12762" width="33.140625" style="3" customWidth="1"/>
    <col min="12763" max="12763" width="50.42578125" style="3" customWidth="1"/>
    <col min="12764" max="12764" width="0" style="3" hidden="1" customWidth="1"/>
    <col min="12765" max="12765" width="16.7109375" style="3" customWidth="1"/>
    <col min="12766" max="12766" width="19.85546875" style="3" customWidth="1"/>
    <col min="12767" max="12767" width="21.140625" style="3" customWidth="1"/>
    <col min="12768" max="12773" width="0" style="3" hidden="1" customWidth="1"/>
    <col min="12774" max="12774" width="14.85546875" style="3" bestFit="1" customWidth="1"/>
    <col min="12775" max="12775" width="16.28515625" style="3" customWidth="1"/>
    <col min="12776" max="13017" width="9.140625" style="3"/>
    <col min="13018" max="13018" width="33.140625" style="3" customWidth="1"/>
    <col min="13019" max="13019" width="50.42578125" style="3" customWidth="1"/>
    <col min="13020" max="13020" width="0" style="3" hidden="1" customWidth="1"/>
    <col min="13021" max="13021" width="16.7109375" style="3" customWidth="1"/>
    <col min="13022" max="13022" width="19.85546875" style="3" customWidth="1"/>
    <col min="13023" max="13023" width="21.140625" style="3" customWidth="1"/>
    <col min="13024" max="13029" width="0" style="3" hidden="1" customWidth="1"/>
    <col min="13030" max="13030" width="14.85546875" style="3" bestFit="1" customWidth="1"/>
    <col min="13031" max="13031" width="16.28515625" style="3" customWidth="1"/>
    <col min="13032" max="13273" width="9.140625" style="3"/>
    <col min="13274" max="13274" width="33.140625" style="3" customWidth="1"/>
    <col min="13275" max="13275" width="50.42578125" style="3" customWidth="1"/>
    <col min="13276" max="13276" width="0" style="3" hidden="1" customWidth="1"/>
    <col min="13277" max="13277" width="16.7109375" style="3" customWidth="1"/>
    <col min="13278" max="13278" width="19.85546875" style="3" customWidth="1"/>
    <col min="13279" max="13279" width="21.140625" style="3" customWidth="1"/>
    <col min="13280" max="13285" width="0" style="3" hidden="1" customWidth="1"/>
    <col min="13286" max="13286" width="14.85546875" style="3" bestFit="1" customWidth="1"/>
    <col min="13287" max="13287" width="16.28515625" style="3" customWidth="1"/>
    <col min="13288" max="13529" width="9.140625" style="3"/>
    <col min="13530" max="13530" width="33.140625" style="3" customWidth="1"/>
    <col min="13531" max="13531" width="50.42578125" style="3" customWidth="1"/>
    <col min="13532" max="13532" width="0" style="3" hidden="1" customWidth="1"/>
    <col min="13533" max="13533" width="16.7109375" style="3" customWidth="1"/>
    <col min="13534" max="13534" width="19.85546875" style="3" customWidth="1"/>
    <col min="13535" max="13535" width="21.140625" style="3" customWidth="1"/>
    <col min="13536" max="13541" width="0" style="3" hidden="1" customWidth="1"/>
    <col min="13542" max="13542" width="14.85546875" style="3" bestFit="1" customWidth="1"/>
    <col min="13543" max="13543" width="16.28515625" style="3" customWidth="1"/>
    <col min="13544" max="13785" width="9.140625" style="3"/>
    <col min="13786" max="13786" width="33.140625" style="3" customWidth="1"/>
    <col min="13787" max="13787" width="50.42578125" style="3" customWidth="1"/>
    <col min="13788" max="13788" width="0" style="3" hidden="1" customWidth="1"/>
    <col min="13789" max="13789" width="16.7109375" style="3" customWidth="1"/>
    <col min="13790" max="13790" width="19.85546875" style="3" customWidth="1"/>
    <col min="13791" max="13791" width="21.140625" style="3" customWidth="1"/>
    <col min="13792" max="13797" width="0" style="3" hidden="1" customWidth="1"/>
    <col min="13798" max="13798" width="14.85546875" style="3" bestFit="1" customWidth="1"/>
    <col min="13799" max="13799" width="16.28515625" style="3" customWidth="1"/>
    <col min="13800" max="14041" width="9.140625" style="3"/>
    <col min="14042" max="14042" width="33.140625" style="3" customWidth="1"/>
    <col min="14043" max="14043" width="50.42578125" style="3" customWidth="1"/>
    <col min="14044" max="14044" width="0" style="3" hidden="1" customWidth="1"/>
    <col min="14045" max="14045" width="16.7109375" style="3" customWidth="1"/>
    <col min="14046" max="14046" width="19.85546875" style="3" customWidth="1"/>
    <col min="14047" max="14047" width="21.140625" style="3" customWidth="1"/>
    <col min="14048" max="14053" width="0" style="3" hidden="1" customWidth="1"/>
    <col min="14054" max="14054" width="14.85546875" style="3" bestFit="1" customWidth="1"/>
    <col min="14055" max="14055" width="16.28515625" style="3" customWidth="1"/>
    <col min="14056" max="14297" width="9.140625" style="3"/>
    <col min="14298" max="14298" width="33.140625" style="3" customWidth="1"/>
    <col min="14299" max="14299" width="50.42578125" style="3" customWidth="1"/>
    <col min="14300" max="14300" width="0" style="3" hidden="1" customWidth="1"/>
    <col min="14301" max="14301" width="16.7109375" style="3" customWidth="1"/>
    <col min="14302" max="14302" width="19.85546875" style="3" customWidth="1"/>
    <col min="14303" max="14303" width="21.140625" style="3" customWidth="1"/>
    <col min="14304" max="14309" width="0" style="3" hidden="1" customWidth="1"/>
    <col min="14310" max="14310" width="14.85546875" style="3" bestFit="1" customWidth="1"/>
    <col min="14311" max="14311" width="16.28515625" style="3" customWidth="1"/>
    <col min="14312" max="14553" width="9.140625" style="3"/>
    <col min="14554" max="14554" width="33.140625" style="3" customWidth="1"/>
    <col min="14555" max="14555" width="50.42578125" style="3" customWidth="1"/>
    <col min="14556" max="14556" width="0" style="3" hidden="1" customWidth="1"/>
    <col min="14557" max="14557" width="16.7109375" style="3" customWidth="1"/>
    <col min="14558" max="14558" width="19.85546875" style="3" customWidth="1"/>
    <col min="14559" max="14559" width="21.140625" style="3" customWidth="1"/>
    <col min="14560" max="14565" width="0" style="3" hidden="1" customWidth="1"/>
    <col min="14566" max="14566" width="14.85546875" style="3" bestFit="1" customWidth="1"/>
    <col min="14567" max="14567" width="16.28515625" style="3" customWidth="1"/>
    <col min="14568" max="14809" width="9.140625" style="3"/>
    <col min="14810" max="14810" width="33.140625" style="3" customWidth="1"/>
    <col min="14811" max="14811" width="50.42578125" style="3" customWidth="1"/>
    <col min="14812" max="14812" width="0" style="3" hidden="1" customWidth="1"/>
    <col min="14813" max="14813" width="16.7109375" style="3" customWidth="1"/>
    <col min="14814" max="14814" width="19.85546875" style="3" customWidth="1"/>
    <col min="14815" max="14815" width="21.140625" style="3" customWidth="1"/>
    <col min="14816" max="14821" width="0" style="3" hidden="1" customWidth="1"/>
    <col min="14822" max="14822" width="14.85546875" style="3" bestFit="1" customWidth="1"/>
    <col min="14823" max="14823" width="16.28515625" style="3" customWidth="1"/>
    <col min="14824" max="15065" width="9.140625" style="3"/>
    <col min="15066" max="15066" width="33.140625" style="3" customWidth="1"/>
    <col min="15067" max="15067" width="50.42578125" style="3" customWidth="1"/>
    <col min="15068" max="15068" width="0" style="3" hidden="1" customWidth="1"/>
    <col min="15069" max="15069" width="16.7109375" style="3" customWidth="1"/>
    <col min="15070" max="15070" width="19.85546875" style="3" customWidth="1"/>
    <col min="15071" max="15071" width="21.140625" style="3" customWidth="1"/>
    <col min="15072" max="15077" width="0" style="3" hidden="1" customWidth="1"/>
    <col min="15078" max="15078" width="14.85546875" style="3" bestFit="1" customWidth="1"/>
    <col min="15079" max="15079" width="16.28515625" style="3" customWidth="1"/>
    <col min="15080" max="15321" width="9.140625" style="3"/>
    <col min="15322" max="15322" width="33.140625" style="3" customWidth="1"/>
    <col min="15323" max="15323" width="50.42578125" style="3" customWidth="1"/>
    <col min="15324" max="15324" width="0" style="3" hidden="1" customWidth="1"/>
    <col min="15325" max="15325" width="16.7109375" style="3" customWidth="1"/>
    <col min="15326" max="15326" width="19.85546875" style="3" customWidth="1"/>
    <col min="15327" max="15327" width="21.140625" style="3" customWidth="1"/>
    <col min="15328" max="15333" width="0" style="3" hidden="1" customWidth="1"/>
    <col min="15334" max="15334" width="14.85546875" style="3" bestFit="1" customWidth="1"/>
    <col min="15335" max="15335" width="16.28515625" style="3" customWidth="1"/>
    <col min="15336" max="15577" width="9.140625" style="3"/>
    <col min="15578" max="15578" width="33.140625" style="3" customWidth="1"/>
    <col min="15579" max="15579" width="50.42578125" style="3" customWidth="1"/>
    <col min="15580" max="15580" width="0" style="3" hidden="1" customWidth="1"/>
    <col min="15581" max="15581" width="16.7109375" style="3" customWidth="1"/>
    <col min="15582" max="15582" width="19.85546875" style="3" customWidth="1"/>
    <col min="15583" max="15583" width="21.140625" style="3" customWidth="1"/>
    <col min="15584" max="15589" width="0" style="3" hidden="1" customWidth="1"/>
    <col min="15590" max="15590" width="14.85546875" style="3" bestFit="1" customWidth="1"/>
    <col min="15591" max="15591" width="16.28515625" style="3" customWidth="1"/>
    <col min="15592" max="15833" width="9.140625" style="3"/>
    <col min="15834" max="15834" width="33.140625" style="3" customWidth="1"/>
    <col min="15835" max="15835" width="50.42578125" style="3" customWidth="1"/>
    <col min="15836" max="15836" width="0" style="3" hidden="1" customWidth="1"/>
    <col min="15837" max="15837" width="16.7109375" style="3" customWidth="1"/>
    <col min="15838" max="15838" width="19.85546875" style="3" customWidth="1"/>
    <col min="15839" max="15839" width="21.140625" style="3" customWidth="1"/>
    <col min="15840" max="15845" width="0" style="3" hidden="1" customWidth="1"/>
    <col min="15846" max="15846" width="14.85546875" style="3" bestFit="1" customWidth="1"/>
    <col min="15847" max="15847" width="16.28515625" style="3" customWidth="1"/>
    <col min="15848" max="16089" width="9.140625" style="3"/>
    <col min="16090" max="16090" width="33.140625" style="3" customWidth="1"/>
    <col min="16091" max="16091" width="50.42578125" style="3" customWidth="1"/>
    <col min="16092" max="16092" width="0" style="3" hidden="1" customWidth="1"/>
    <col min="16093" max="16093" width="16.7109375" style="3" customWidth="1"/>
    <col min="16094" max="16094" width="19.85546875" style="3" customWidth="1"/>
    <col min="16095" max="16095" width="21.140625" style="3" customWidth="1"/>
    <col min="16096" max="16101" width="0" style="3" hidden="1" customWidth="1"/>
    <col min="16102" max="16102" width="14.85546875" style="3" bestFit="1" customWidth="1"/>
    <col min="16103" max="16103" width="16.28515625" style="3" customWidth="1"/>
    <col min="16104" max="16384" width="9.140625" style="3"/>
  </cols>
  <sheetData>
    <row r="1" spans="1:8" ht="15" customHeight="1" x14ac:dyDescent="0.25">
      <c r="A1" s="4"/>
      <c r="B1" s="2"/>
      <c r="C1" s="2"/>
      <c r="D1" s="2"/>
      <c r="E1" s="63" t="s">
        <v>374</v>
      </c>
      <c r="F1" s="63"/>
    </row>
    <row r="2" spans="1:8" ht="46.5" customHeight="1" x14ac:dyDescent="0.25">
      <c r="A2" s="4"/>
      <c r="B2" s="48"/>
      <c r="C2" s="2"/>
      <c r="D2" s="48"/>
      <c r="E2" s="63"/>
      <c r="F2" s="63"/>
    </row>
    <row r="3" spans="1:8" ht="15" hidden="1" customHeight="1" x14ac:dyDescent="0.25">
      <c r="A3" s="1"/>
      <c r="B3" s="5"/>
      <c r="C3" s="5"/>
      <c r="D3" s="5"/>
      <c r="E3" s="1"/>
    </row>
    <row r="4" spans="1:8" ht="15" customHeight="1" x14ac:dyDescent="0.25">
      <c r="A4" s="57" t="s">
        <v>332</v>
      </c>
      <c r="B4" s="57"/>
      <c r="C4" s="57"/>
      <c r="D4" s="57"/>
      <c r="E4" s="57"/>
      <c r="F4" s="57"/>
    </row>
    <row r="5" spans="1:8" ht="29.25" customHeight="1" x14ac:dyDescent="0.25">
      <c r="A5" s="57"/>
      <c r="B5" s="57"/>
      <c r="C5" s="57"/>
      <c r="D5" s="57"/>
      <c r="E5" s="57"/>
      <c r="F5" s="57"/>
    </row>
    <row r="6" spans="1:8" s="7" customFormat="1" ht="15" hidden="1" customHeight="1" x14ac:dyDescent="0.25">
      <c r="A6" s="6"/>
      <c r="B6" s="6"/>
      <c r="C6" s="6"/>
      <c r="D6" s="6"/>
      <c r="E6" s="6"/>
    </row>
    <row r="7" spans="1:8" s="7" customFormat="1" ht="15" hidden="1" customHeight="1" x14ac:dyDescent="0.25">
      <c r="A7" s="8"/>
      <c r="B7" s="9"/>
      <c r="C7" s="9"/>
      <c r="D7" s="9"/>
    </row>
    <row r="8" spans="1:8" s="10" customFormat="1" ht="31.5" customHeight="1" x14ac:dyDescent="0.25">
      <c r="A8" s="50" t="s">
        <v>0</v>
      </c>
      <c r="B8" s="53" t="s">
        <v>1</v>
      </c>
      <c r="C8" s="53" t="s">
        <v>335</v>
      </c>
      <c r="D8" s="53" t="s">
        <v>333</v>
      </c>
      <c r="E8" s="58" t="s">
        <v>334</v>
      </c>
      <c r="F8" s="53" t="s">
        <v>336</v>
      </c>
    </row>
    <row r="9" spans="1:8" s="10" customFormat="1" ht="15.75" customHeight="1" x14ac:dyDescent="0.25">
      <c r="A9" s="51"/>
      <c r="B9" s="54"/>
      <c r="C9" s="54"/>
      <c r="D9" s="54"/>
      <c r="E9" s="59"/>
      <c r="F9" s="61"/>
    </row>
    <row r="10" spans="1:8" s="11" customFormat="1" ht="4.5" customHeight="1" x14ac:dyDescent="0.25">
      <c r="A10" s="52"/>
      <c r="B10" s="55"/>
      <c r="C10" s="55"/>
      <c r="D10" s="55"/>
      <c r="E10" s="60"/>
      <c r="F10" s="62"/>
    </row>
    <row r="11" spans="1:8" s="11" customFormat="1" x14ac:dyDescent="0.25">
      <c r="A11" s="12">
        <v>1</v>
      </c>
      <c r="B11" s="12">
        <v>2</v>
      </c>
      <c r="C11" s="33"/>
      <c r="D11" s="33">
        <v>3</v>
      </c>
      <c r="E11" s="13">
        <v>4</v>
      </c>
      <c r="F11" s="14">
        <v>5</v>
      </c>
    </row>
    <row r="12" spans="1:8" ht="21.75" customHeight="1" x14ac:dyDescent="0.25">
      <c r="A12" s="15" t="s">
        <v>2</v>
      </c>
      <c r="B12" s="16" t="s">
        <v>3</v>
      </c>
      <c r="C12" s="39">
        <f>C13+C103</f>
        <v>397647.86999999994</v>
      </c>
      <c r="D12" s="39">
        <f>E12-C12</f>
        <v>30371.964000000036</v>
      </c>
      <c r="E12" s="34">
        <f>E13+E103</f>
        <v>428019.83399999997</v>
      </c>
      <c r="F12" s="34">
        <f>F13+F103</f>
        <v>437220.11749999999</v>
      </c>
    </row>
    <row r="13" spans="1:8" x14ac:dyDescent="0.25">
      <c r="A13" s="15" t="s">
        <v>4</v>
      </c>
      <c r="B13" s="16" t="s">
        <v>5</v>
      </c>
      <c r="C13" s="35">
        <v>104234.57</v>
      </c>
      <c r="D13" s="39">
        <f t="shared" ref="D13:D76" si="0">E13-C13</f>
        <v>3776.9639999999927</v>
      </c>
      <c r="E13" s="34">
        <f>E14+E51</f>
        <v>108011.534</v>
      </c>
      <c r="F13" s="34">
        <f>F14+F51</f>
        <v>116488.5175</v>
      </c>
      <c r="G13" s="17"/>
      <c r="H13" s="17"/>
    </row>
    <row r="14" spans="1:8" hidden="1" x14ac:dyDescent="0.25">
      <c r="A14" s="15"/>
      <c r="B14" s="16" t="s">
        <v>6</v>
      </c>
      <c r="C14" s="35">
        <f>C15+C26+C37+C41+C44+C21</f>
        <v>99604.69</v>
      </c>
      <c r="D14" s="39">
        <f t="shared" si="0"/>
        <v>4772.8300000000017</v>
      </c>
      <c r="E14" s="35">
        <f>E15+E26+E37+E41+E44+E21</f>
        <v>104377.52</v>
      </c>
      <c r="F14" s="35">
        <f>F15+F26+F37+F41+F44+F21</f>
        <v>112943.50350000001</v>
      </c>
      <c r="G14" s="17"/>
    </row>
    <row r="15" spans="1:8" x14ac:dyDescent="0.25">
      <c r="A15" s="15" t="s">
        <v>7</v>
      </c>
      <c r="B15" s="16" t="s">
        <v>8</v>
      </c>
      <c r="C15" s="35">
        <f>C16</f>
        <v>50893</v>
      </c>
      <c r="D15" s="39">
        <f t="shared" si="0"/>
        <v>732.30000000000291</v>
      </c>
      <c r="E15" s="35">
        <f>E16</f>
        <v>51625.3</v>
      </c>
      <c r="F15" s="35">
        <f>F16</f>
        <v>54203.9</v>
      </c>
    </row>
    <row r="16" spans="1:8" x14ac:dyDescent="0.25">
      <c r="A16" s="15" t="s">
        <v>9</v>
      </c>
      <c r="B16" s="16" t="s">
        <v>10</v>
      </c>
      <c r="C16" s="35">
        <f>SUM(C17:C20)</f>
        <v>50893</v>
      </c>
      <c r="D16" s="39">
        <f t="shared" si="0"/>
        <v>732.30000000000291</v>
      </c>
      <c r="E16" s="35">
        <f>SUM(E17:E20)</f>
        <v>51625.3</v>
      </c>
      <c r="F16" s="35">
        <f>SUM(F17:F20)</f>
        <v>54203.9</v>
      </c>
      <c r="G16" s="17"/>
    </row>
    <row r="17" spans="1:6" ht="110.25" customHeight="1" x14ac:dyDescent="0.25">
      <c r="A17" s="15" t="s">
        <v>11</v>
      </c>
      <c r="B17" s="16" t="s">
        <v>12</v>
      </c>
      <c r="C17" s="35">
        <v>47107</v>
      </c>
      <c r="D17" s="39">
        <f t="shared" si="0"/>
        <v>3707.5</v>
      </c>
      <c r="E17" s="35">
        <v>50814.5</v>
      </c>
      <c r="F17" s="35">
        <v>53376.9</v>
      </c>
    </row>
    <row r="18" spans="1:6" ht="129.75" customHeight="1" x14ac:dyDescent="0.25">
      <c r="A18" s="15" t="s">
        <v>13</v>
      </c>
      <c r="B18" s="16" t="s">
        <v>14</v>
      </c>
      <c r="C18" s="35">
        <v>2986</v>
      </c>
      <c r="D18" s="39">
        <f t="shared" si="0"/>
        <v>-2824.1</v>
      </c>
      <c r="E18" s="35">
        <v>161.9</v>
      </c>
      <c r="F18" s="35">
        <v>165.2</v>
      </c>
    </row>
    <row r="19" spans="1:6" ht="75.75" customHeight="1" x14ac:dyDescent="0.25">
      <c r="A19" s="15" t="s">
        <v>15</v>
      </c>
      <c r="B19" s="16" t="s">
        <v>16</v>
      </c>
      <c r="C19" s="35">
        <v>800</v>
      </c>
      <c r="D19" s="39">
        <f t="shared" si="0"/>
        <v>-151.10000000000002</v>
      </c>
      <c r="E19" s="35">
        <v>648.9</v>
      </c>
      <c r="F19" s="35">
        <v>661.8</v>
      </c>
    </row>
    <row r="20" spans="1:6" ht="97.5" hidden="1" x14ac:dyDescent="0.25">
      <c r="A20" s="15" t="s">
        <v>17</v>
      </c>
      <c r="B20" s="16" t="s">
        <v>18</v>
      </c>
      <c r="C20" s="35"/>
      <c r="D20" s="39">
        <f t="shared" si="0"/>
        <v>0</v>
      </c>
      <c r="E20" s="35"/>
      <c r="F20" s="35"/>
    </row>
    <row r="21" spans="1:6" ht="47.25" x14ac:dyDescent="0.25">
      <c r="A21" s="15" t="s">
        <v>19</v>
      </c>
      <c r="B21" s="16" t="s">
        <v>20</v>
      </c>
      <c r="C21" s="36">
        <f>C22</f>
        <v>5498</v>
      </c>
      <c r="D21" s="39">
        <f t="shared" si="0"/>
        <v>27</v>
      </c>
      <c r="E21" s="35">
        <f>E22</f>
        <v>5525</v>
      </c>
      <c r="F21" s="35">
        <f>F22</f>
        <v>8677.3035</v>
      </c>
    </row>
    <row r="22" spans="1:6" ht="31.5" x14ac:dyDescent="0.25">
      <c r="A22" s="15" t="s">
        <v>21</v>
      </c>
      <c r="B22" s="16" t="s">
        <v>22</v>
      </c>
      <c r="C22" s="35">
        <f>C23+C24+C25</f>
        <v>5498</v>
      </c>
      <c r="D22" s="39">
        <f t="shared" si="0"/>
        <v>27</v>
      </c>
      <c r="E22" s="35">
        <f>E23+E24+E25</f>
        <v>5525</v>
      </c>
      <c r="F22" s="35">
        <f>F23+F24+F25</f>
        <v>8677.3035</v>
      </c>
    </row>
    <row r="23" spans="1:6" ht="78.75" x14ac:dyDescent="0.25">
      <c r="A23" s="15" t="s">
        <v>23</v>
      </c>
      <c r="B23" s="16" t="s">
        <v>24</v>
      </c>
      <c r="C23" s="35">
        <v>2198</v>
      </c>
      <c r="D23" s="39">
        <f t="shared" si="0"/>
        <v>122.30999999999995</v>
      </c>
      <c r="E23" s="35">
        <v>2320.31</v>
      </c>
      <c r="F23" s="35">
        <v>3644.83</v>
      </c>
    </row>
    <row r="24" spans="1:6" ht="94.5" x14ac:dyDescent="0.25">
      <c r="A24" s="15" t="s">
        <v>25</v>
      </c>
      <c r="B24" s="16" t="s">
        <v>26</v>
      </c>
      <c r="C24" s="35">
        <v>50</v>
      </c>
      <c r="D24" s="39">
        <f t="shared" si="0"/>
        <v>-18.86</v>
      </c>
      <c r="E24" s="35">
        <v>31.14</v>
      </c>
      <c r="F24" s="35">
        <v>50</v>
      </c>
    </row>
    <row r="25" spans="1:6" ht="78.75" x14ac:dyDescent="0.25">
      <c r="A25" s="15" t="s">
        <v>27</v>
      </c>
      <c r="B25" s="16" t="s">
        <v>28</v>
      </c>
      <c r="C25" s="35">
        <v>3250</v>
      </c>
      <c r="D25" s="39">
        <f t="shared" si="0"/>
        <v>-76.449999999999818</v>
      </c>
      <c r="E25" s="35">
        <v>3173.55</v>
      </c>
      <c r="F25" s="35">
        <v>4982.4735000000001</v>
      </c>
    </row>
    <row r="26" spans="1:6" x14ac:dyDescent="0.25">
      <c r="A26" s="15" t="s">
        <v>29</v>
      </c>
      <c r="B26" s="16" t="s">
        <v>30</v>
      </c>
      <c r="C26" s="35">
        <f>C27+C31+C33+C35</f>
        <v>18439.59</v>
      </c>
      <c r="D26" s="39">
        <f t="shared" si="0"/>
        <v>125.15000000000146</v>
      </c>
      <c r="E26" s="35">
        <f>E27+E31+E33+E35</f>
        <v>18564.740000000002</v>
      </c>
      <c r="F26" s="35">
        <f>F27+F31+F33+F35</f>
        <v>19067.71</v>
      </c>
    </row>
    <row r="27" spans="1:6" ht="31.5" x14ac:dyDescent="0.25">
      <c r="A27" s="15" t="s">
        <v>31</v>
      </c>
      <c r="B27" s="16" t="s">
        <v>32</v>
      </c>
      <c r="C27" s="35">
        <f>SUM(C28:C30)</f>
        <v>8412</v>
      </c>
      <c r="D27" s="39">
        <f t="shared" si="0"/>
        <v>2822.380000000001</v>
      </c>
      <c r="E27" s="35">
        <f>SUM(E28:E30)</f>
        <v>11234.380000000001</v>
      </c>
      <c r="F27" s="35">
        <f>SUM(F28:F30)</f>
        <v>11678.49</v>
      </c>
    </row>
    <row r="28" spans="1:6" ht="31.5" x14ac:dyDescent="0.25">
      <c r="A28" s="15" t="s">
        <v>33</v>
      </c>
      <c r="B28" s="16" t="s">
        <v>34</v>
      </c>
      <c r="C28" s="35">
        <v>4532</v>
      </c>
      <c r="D28" s="39">
        <f t="shared" si="0"/>
        <v>3505.38</v>
      </c>
      <c r="E28" s="35">
        <v>8037.38</v>
      </c>
      <c r="F28" s="35">
        <v>8354.2999999999993</v>
      </c>
    </row>
    <row r="29" spans="1:6" ht="47.25" x14ac:dyDescent="0.25">
      <c r="A29" s="15" t="s">
        <v>35</v>
      </c>
      <c r="B29" s="16" t="s">
        <v>36</v>
      </c>
      <c r="C29" s="35">
        <v>3880</v>
      </c>
      <c r="D29" s="39">
        <f t="shared" si="0"/>
        <v>-683</v>
      </c>
      <c r="E29" s="35">
        <v>3197</v>
      </c>
      <c r="F29" s="35">
        <v>3324.19</v>
      </c>
    </row>
    <row r="30" spans="1:6" ht="31.5" hidden="1" x14ac:dyDescent="0.25">
      <c r="A30" s="15" t="s">
        <v>37</v>
      </c>
      <c r="B30" s="16" t="s">
        <v>38</v>
      </c>
      <c r="C30" s="35"/>
      <c r="D30" s="39">
        <f t="shared" si="0"/>
        <v>0</v>
      </c>
      <c r="E30" s="35"/>
      <c r="F30" s="35"/>
    </row>
    <row r="31" spans="1:6" ht="31.5" x14ac:dyDescent="0.25">
      <c r="A31" s="15" t="s">
        <v>39</v>
      </c>
      <c r="B31" s="16" t="s">
        <v>40</v>
      </c>
      <c r="C31" s="35">
        <f>C32</f>
        <v>6602.59</v>
      </c>
      <c r="D31" s="39">
        <f t="shared" si="0"/>
        <v>-331.23000000000047</v>
      </c>
      <c r="E31" s="35">
        <v>6271.36</v>
      </c>
      <c r="F31" s="35">
        <v>6290.22</v>
      </c>
    </row>
    <row r="32" spans="1:6" ht="31.5" x14ac:dyDescent="0.25">
      <c r="A32" s="15" t="s">
        <v>41</v>
      </c>
      <c r="B32" s="16" t="s">
        <v>40</v>
      </c>
      <c r="C32" s="35">
        <v>6602.59</v>
      </c>
      <c r="D32" s="39">
        <f t="shared" si="0"/>
        <v>-331.23000000000047</v>
      </c>
      <c r="E32" s="35">
        <v>6271.36</v>
      </c>
      <c r="F32" s="35">
        <v>6290.22</v>
      </c>
    </row>
    <row r="33" spans="1:6" x14ac:dyDescent="0.25">
      <c r="A33" s="15" t="s">
        <v>42</v>
      </c>
      <c r="B33" s="16" t="s">
        <v>43</v>
      </c>
      <c r="C33" s="35">
        <f t="shared" ref="C33" si="1">C34</f>
        <v>3400</v>
      </c>
      <c r="D33" s="39">
        <f t="shared" si="0"/>
        <v>-2384</v>
      </c>
      <c r="E33" s="35">
        <f>E34</f>
        <v>1016</v>
      </c>
      <c r="F33" s="35">
        <f t="shared" ref="F33" si="2">F34</f>
        <v>1056</v>
      </c>
    </row>
    <row r="34" spans="1:6" x14ac:dyDescent="0.25">
      <c r="A34" s="15" t="s">
        <v>44</v>
      </c>
      <c r="B34" s="16" t="s">
        <v>43</v>
      </c>
      <c r="C34" s="35">
        <v>3400</v>
      </c>
      <c r="D34" s="39">
        <f t="shared" si="0"/>
        <v>-2384</v>
      </c>
      <c r="E34" s="35">
        <v>1016</v>
      </c>
      <c r="F34" s="35">
        <v>1056</v>
      </c>
    </row>
    <row r="35" spans="1:6" ht="31.5" x14ac:dyDescent="0.25">
      <c r="A35" s="15" t="s">
        <v>45</v>
      </c>
      <c r="B35" s="16" t="s">
        <v>46</v>
      </c>
      <c r="C35" s="35">
        <f>C36</f>
        <v>25</v>
      </c>
      <c r="D35" s="39">
        <f t="shared" si="0"/>
        <v>18</v>
      </c>
      <c r="E35" s="35">
        <f>E36</f>
        <v>43</v>
      </c>
      <c r="F35" s="35">
        <f>F36</f>
        <v>43</v>
      </c>
    </row>
    <row r="36" spans="1:6" ht="47.25" x14ac:dyDescent="0.25">
      <c r="A36" s="15" t="s">
        <v>47</v>
      </c>
      <c r="B36" s="16" t="s">
        <v>48</v>
      </c>
      <c r="C36" s="35">
        <v>25</v>
      </c>
      <c r="D36" s="39">
        <f t="shared" si="0"/>
        <v>18</v>
      </c>
      <c r="E36" s="35">
        <v>43</v>
      </c>
      <c r="F36" s="35">
        <v>43</v>
      </c>
    </row>
    <row r="37" spans="1:6" x14ac:dyDescent="0.25">
      <c r="A37" s="15" t="s">
        <v>49</v>
      </c>
      <c r="B37" s="16" t="s">
        <v>50</v>
      </c>
      <c r="C37" s="35">
        <f>C38</f>
        <v>23553.8</v>
      </c>
      <c r="D37" s="39">
        <f t="shared" si="0"/>
        <v>3658.4000000000015</v>
      </c>
      <c r="E37" s="35">
        <f>E38</f>
        <v>27212.2</v>
      </c>
      <c r="F37" s="35">
        <f>F38</f>
        <v>29486.3</v>
      </c>
    </row>
    <row r="38" spans="1:6" x14ac:dyDescent="0.25">
      <c r="A38" s="15" t="s">
        <v>51</v>
      </c>
      <c r="B38" s="16" t="s">
        <v>52</v>
      </c>
      <c r="C38" s="35">
        <f>C39+C40</f>
        <v>23553.8</v>
      </c>
      <c r="D38" s="39">
        <f t="shared" si="0"/>
        <v>3658.4000000000015</v>
      </c>
      <c r="E38" s="35">
        <f>E39+E40</f>
        <v>27212.2</v>
      </c>
      <c r="F38" s="35">
        <f>F39+F40</f>
        <v>29486.3</v>
      </c>
    </row>
    <row r="39" spans="1:6" ht="31.5" x14ac:dyDescent="0.25">
      <c r="A39" s="15" t="s">
        <v>53</v>
      </c>
      <c r="B39" s="16" t="s">
        <v>54</v>
      </c>
      <c r="C39" s="35">
        <v>23553.8</v>
      </c>
      <c r="D39" s="39">
        <f t="shared" si="0"/>
        <v>3658.4000000000015</v>
      </c>
      <c r="E39" s="35">
        <v>27212.2</v>
      </c>
      <c r="F39" s="35">
        <v>29486.3</v>
      </c>
    </row>
    <row r="40" spans="1:6" ht="31.5" x14ac:dyDescent="0.25">
      <c r="A40" s="15" t="s">
        <v>55</v>
      </c>
      <c r="B40" s="16" t="s">
        <v>56</v>
      </c>
      <c r="C40" s="35"/>
      <c r="D40" s="39">
        <f t="shared" si="0"/>
        <v>0</v>
      </c>
      <c r="E40" s="35"/>
      <c r="F40" s="35"/>
    </row>
    <row r="41" spans="1:6" ht="31.5" x14ac:dyDescent="0.25">
      <c r="A41" s="15" t="s">
        <v>57</v>
      </c>
      <c r="B41" s="16" t="s">
        <v>58</v>
      </c>
      <c r="C41" s="35">
        <f t="shared" ref="C41:C42" si="3">C42</f>
        <v>20.3</v>
      </c>
      <c r="D41" s="39">
        <f t="shared" si="0"/>
        <v>1.7799999999999976</v>
      </c>
      <c r="E41" s="35">
        <f t="shared" ref="E41:F42" si="4">E42</f>
        <v>22.08</v>
      </c>
      <c r="F41" s="35">
        <f t="shared" si="4"/>
        <v>22.96</v>
      </c>
    </row>
    <row r="42" spans="1:6" x14ac:dyDescent="0.25">
      <c r="A42" s="15" t="s">
        <v>59</v>
      </c>
      <c r="B42" s="16" t="s">
        <v>60</v>
      </c>
      <c r="C42" s="35">
        <f t="shared" si="3"/>
        <v>20.3</v>
      </c>
      <c r="D42" s="39">
        <f t="shared" si="0"/>
        <v>1.7799999999999976</v>
      </c>
      <c r="E42" s="35">
        <f t="shared" si="4"/>
        <v>22.08</v>
      </c>
      <c r="F42" s="35">
        <f t="shared" si="4"/>
        <v>22.96</v>
      </c>
    </row>
    <row r="43" spans="1:6" ht="31.5" x14ac:dyDescent="0.25">
      <c r="A43" s="15" t="s">
        <v>61</v>
      </c>
      <c r="B43" s="16" t="s">
        <v>62</v>
      </c>
      <c r="C43" s="35">
        <v>20.3</v>
      </c>
      <c r="D43" s="39">
        <f t="shared" si="0"/>
        <v>1.7799999999999976</v>
      </c>
      <c r="E43" s="35">
        <v>22.08</v>
      </c>
      <c r="F43" s="35">
        <v>22.96</v>
      </c>
    </row>
    <row r="44" spans="1:6" x14ac:dyDescent="0.25">
      <c r="A44" s="15" t="s">
        <v>63</v>
      </c>
      <c r="B44" s="16" t="s">
        <v>64</v>
      </c>
      <c r="C44" s="35">
        <f>C45+C47</f>
        <v>1200</v>
      </c>
      <c r="D44" s="39">
        <f t="shared" si="0"/>
        <v>228.20000000000005</v>
      </c>
      <c r="E44" s="35">
        <f>E45+E47</f>
        <v>1428.2</v>
      </c>
      <c r="F44" s="35">
        <f>F45+F47</f>
        <v>1485.33</v>
      </c>
    </row>
    <row r="45" spans="1:6" ht="31.5" x14ac:dyDescent="0.25">
      <c r="A45" s="15" t="s">
        <v>65</v>
      </c>
      <c r="B45" s="16" t="s">
        <v>66</v>
      </c>
      <c r="C45" s="35">
        <f>C46</f>
        <v>1045</v>
      </c>
      <c r="D45" s="39">
        <f t="shared" si="0"/>
        <v>248.20000000000005</v>
      </c>
      <c r="E45" s="35">
        <f>E46</f>
        <v>1293.2</v>
      </c>
      <c r="F45" s="35">
        <f>F46</f>
        <v>1350.33</v>
      </c>
    </row>
    <row r="46" spans="1:6" ht="49.5" customHeight="1" x14ac:dyDescent="0.25">
      <c r="A46" s="64" t="s">
        <v>67</v>
      </c>
      <c r="B46" s="16" t="s">
        <v>68</v>
      </c>
      <c r="C46" s="35">
        <v>1045</v>
      </c>
      <c r="D46" s="39">
        <f t="shared" si="0"/>
        <v>248.20000000000005</v>
      </c>
      <c r="E46" s="35">
        <v>1293.2</v>
      </c>
      <c r="F46" s="35">
        <v>1350.33</v>
      </c>
    </row>
    <row r="47" spans="1:6" ht="47.25" x14ac:dyDescent="0.25">
      <c r="A47" s="64" t="s">
        <v>69</v>
      </c>
      <c r="B47" s="16" t="s">
        <v>70</v>
      </c>
      <c r="C47" s="35">
        <f>C48+C50</f>
        <v>155</v>
      </c>
      <c r="D47" s="39">
        <f t="shared" si="0"/>
        <v>-20</v>
      </c>
      <c r="E47" s="35">
        <f>E48+E50</f>
        <v>135</v>
      </c>
      <c r="F47" s="35">
        <f>F48+F50</f>
        <v>135</v>
      </c>
    </row>
    <row r="48" spans="1:6" ht="63" x14ac:dyDescent="0.25">
      <c r="A48" s="64" t="s">
        <v>71</v>
      </c>
      <c r="B48" s="16" t="s">
        <v>72</v>
      </c>
      <c r="C48" s="35">
        <f>C49</f>
        <v>150</v>
      </c>
      <c r="D48" s="39">
        <f t="shared" si="0"/>
        <v>-20</v>
      </c>
      <c r="E48" s="35">
        <f>E49</f>
        <v>130</v>
      </c>
      <c r="F48" s="35">
        <f>F49</f>
        <v>130</v>
      </c>
    </row>
    <row r="49" spans="1:8" ht="78.75" x14ac:dyDescent="0.25">
      <c r="A49" s="64" t="s">
        <v>73</v>
      </c>
      <c r="B49" s="16" t="s">
        <v>74</v>
      </c>
      <c r="C49" s="35">
        <v>150</v>
      </c>
      <c r="D49" s="39">
        <f t="shared" si="0"/>
        <v>-20</v>
      </c>
      <c r="E49" s="35">
        <v>130</v>
      </c>
      <c r="F49" s="35">
        <v>130</v>
      </c>
    </row>
    <row r="50" spans="1:8" ht="39" customHeight="1" x14ac:dyDescent="0.25">
      <c r="A50" s="64" t="s">
        <v>75</v>
      </c>
      <c r="B50" s="16" t="s">
        <v>76</v>
      </c>
      <c r="C50" s="35">
        <v>5</v>
      </c>
      <c r="D50" s="39">
        <f t="shared" si="0"/>
        <v>0</v>
      </c>
      <c r="E50" s="35">
        <v>5</v>
      </c>
      <c r="F50" s="35">
        <v>5</v>
      </c>
    </row>
    <row r="51" spans="1:8" ht="27.75" customHeight="1" x14ac:dyDescent="0.25">
      <c r="A51" s="64"/>
      <c r="B51" s="16" t="s">
        <v>77</v>
      </c>
      <c r="C51" s="35">
        <f>C52+C60+C66+C82+C70</f>
        <v>4589.88</v>
      </c>
      <c r="D51" s="39">
        <f t="shared" si="0"/>
        <v>-955.86599999999999</v>
      </c>
      <c r="E51" s="35">
        <f>E52+E60+E66+E82+E70</f>
        <v>3634.0140000000001</v>
      </c>
      <c r="F51" s="35">
        <f>F52+F60+F66+F82+F70</f>
        <v>3545.0140000000001</v>
      </c>
      <c r="G51" s="17"/>
      <c r="H51" s="17"/>
    </row>
    <row r="52" spans="1:8" ht="47.25" x14ac:dyDescent="0.25">
      <c r="A52" s="64" t="s">
        <v>350</v>
      </c>
      <c r="B52" s="16" t="s">
        <v>78</v>
      </c>
      <c r="C52" s="35">
        <f>C53+C55</f>
        <v>1604.88</v>
      </c>
      <c r="D52" s="39">
        <f t="shared" si="0"/>
        <v>507.13400000000001</v>
      </c>
      <c r="E52" s="35">
        <f>E53+E55</f>
        <v>2112.0140000000001</v>
      </c>
      <c r="F52" s="35">
        <f>F53+F55</f>
        <v>2012.0140000000001</v>
      </c>
    </row>
    <row r="53" spans="1:8" ht="31.5" hidden="1" customHeight="1" x14ac:dyDescent="0.25">
      <c r="A53" s="64" t="s">
        <v>79</v>
      </c>
      <c r="B53" s="16" t="s">
        <v>80</v>
      </c>
      <c r="C53" s="35">
        <f>C54</f>
        <v>0</v>
      </c>
      <c r="D53" s="39">
        <f t="shared" si="0"/>
        <v>0</v>
      </c>
      <c r="E53" s="35">
        <f>E54</f>
        <v>0</v>
      </c>
      <c r="F53" s="35">
        <f>F54</f>
        <v>0</v>
      </c>
    </row>
    <row r="54" spans="1:8" ht="47.25" hidden="1" customHeight="1" x14ac:dyDescent="0.25">
      <c r="A54" s="64" t="s">
        <v>81</v>
      </c>
      <c r="B54" s="16" t="s">
        <v>82</v>
      </c>
      <c r="C54" s="35"/>
      <c r="D54" s="39">
        <f t="shared" si="0"/>
        <v>0</v>
      </c>
      <c r="E54" s="35"/>
      <c r="F54" s="35"/>
    </row>
    <row r="55" spans="1:8" ht="102.75" customHeight="1" x14ac:dyDescent="0.25">
      <c r="A55" s="64" t="s">
        <v>349</v>
      </c>
      <c r="B55" s="16" t="s">
        <v>83</v>
      </c>
      <c r="C55" s="35">
        <f>C57+C58</f>
        <v>1604.88</v>
      </c>
      <c r="D55" s="39">
        <f t="shared" si="0"/>
        <v>507.13400000000001</v>
      </c>
      <c r="E55" s="35">
        <f>E57+E58</f>
        <v>2112.0140000000001</v>
      </c>
      <c r="F55" s="35">
        <f>F57+F58</f>
        <v>2012.0140000000001</v>
      </c>
    </row>
    <row r="56" spans="1:8" ht="78.75" x14ac:dyDescent="0.25">
      <c r="A56" s="64" t="s">
        <v>348</v>
      </c>
      <c r="B56" s="16" t="s">
        <v>84</v>
      </c>
      <c r="C56" s="35">
        <f>C57</f>
        <v>1300</v>
      </c>
      <c r="D56" s="39">
        <f t="shared" si="0"/>
        <v>400</v>
      </c>
      <c r="E56" s="35">
        <f>E57</f>
        <v>1700</v>
      </c>
      <c r="F56" s="35">
        <f>F57</f>
        <v>1600</v>
      </c>
    </row>
    <row r="57" spans="1:8" ht="78.75" x14ac:dyDescent="0.25">
      <c r="A57" s="64" t="s">
        <v>85</v>
      </c>
      <c r="B57" s="16" t="s">
        <v>86</v>
      </c>
      <c r="C57" s="35">
        <v>1300</v>
      </c>
      <c r="D57" s="39">
        <f t="shared" si="0"/>
        <v>400</v>
      </c>
      <c r="E57" s="35">
        <v>1700</v>
      </c>
      <c r="F57" s="35">
        <v>1600</v>
      </c>
    </row>
    <row r="58" spans="1:8" ht="94.5" x14ac:dyDescent="0.25">
      <c r="A58" s="64" t="s">
        <v>347</v>
      </c>
      <c r="B58" s="16" t="s">
        <v>87</v>
      </c>
      <c r="C58" s="35">
        <f>C59</f>
        <v>304.88</v>
      </c>
      <c r="D58" s="39">
        <f t="shared" si="0"/>
        <v>107.13400000000001</v>
      </c>
      <c r="E58" s="35">
        <f>E59</f>
        <v>412.01400000000001</v>
      </c>
      <c r="F58" s="35">
        <f>F59</f>
        <v>412.01400000000001</v>
      </c>
    </row>
    <row r="59" spans="1:8" ht="80.25" customHeight="1" x14ac:dyDescent="0.25">
      <c r="A59" s="64" t="s">
        <v>88</v>
      </c>
      <c r="B59" s="16" t="s">
        <v>89</v>
      </c>
      <c r="C59" s="35">
        <v>304.88</v>
      </c>
      <c r="D59" s="39">
        <f t="shared" si="0"/>
        <v>107.13400000000001</v>
      </c>
      <c r="E59" s="35">
        <v>412.01400000000001</v>
      </c>
      <c r="F59" s="35">
        <v>412.01400000000001</v>
      </c>
    </row>
    <row r="60" spans="1:8" ht="31.5" x14ac:dyDescent="0.25">
      <c r="A60" s="64" t="s">
        <v>346</v>
      </c>
      <c r="B60" s="16" t="s">
        <v>90</v>
      </c>
      <c r="C60" s="35">
        <f>C61</f>
        <v>195</v>
      </c>
      <c r="D60" s="39">
        <f t="shared" si="0"/>
        <v>-28</v>
      </c>
      <c r="E60" s="35">
        <f>E61</f>
        <v>167</v>
      </c>
      <c r="F60" s="35">
        <f>F61</f>
        <v>173</v>
      </c>
    </row>
    <row r="61" spans="1:8" ht="27" customHeight="1" x14ac:dyDescent="0.25">
      <c r="A61" s="64" t="s">
        <v>91</v>
      </c>
      <c r="B61" s="16" t="s">
        <v>92</v>
      </c>
      <c r="C61" s="35">
        <f>SUM(C62:C65)</f>
        <v>195</v>
      </c>
      <c r="D61" s="39">
        <f t="shared" si="0"/>
        <v>-28</v>
      </c>
      <c r="E61" s="35">
        <f>SUM(E62:E65)</f>
        <v>167</v>
      </c>
      <c r="F61" s="35">
        <f>SUM(F62:F65)</f>
        <v>173</v>
      </c>
    </row>
    <row r="62" spans="1:8" ht="34.5" customHeight="1" x14ac:dyDescent="0.25">
      <c r="A62" s="64" t="s">
        <v>93</v>
      </c>
      <c r="B62" s="16" t="s">
        <v>94</v>
      </c>
      <c r="C62" s="35">
        <v>25</v>
      </c>
      <c r="D62" s="39">
        <f t="shared" si="0"/>
        <v>0</v>
      </c>
      <c r="E62" s="35">
        <v>25</v>
      </c>
      <c r="F62" s="35">
        <v>25</v>
      </c>
    </row>
    <row r="63" spans="1:8" ht="31.5" hidden="1" x14ac:dyDescent="0.25">
      <c r="A63" s="64" t="s">
        <v>95</v>
      </c>
      <c r="B63" s="16" t="s">
        <v>96</v>
      </c>
      <c r="C63" s="35"/>
      <c r="D63" s="39">
        <f t="shared" si="0"/>
        <v>0</v>
      </c>
      <c r="E63" s="35"/>
      <c r="F63" s="35"/>
    </row>
    <row r="64" spans="1:8" ht="30.75" hidden="1" customHeight="1" x14ac:dyDescent="0.25">
      <c r="A64" s="64" t="s">
        <v>97</v>
      </c>
      <c r="B64" s="16" t="s">
        <v>98</v>
      </c>
      <c r="C64" s="35"/>
      <c r="D64" s="39">
        <f t="shared" si="0"/>
        <v>0</v>
      </c>
      <c r="E64" s="35"/>
      <c r="F64" s="35"/>
    </row>
    <row r="65" spans="1:6" ht="39" customHeight="1" x14ac:dyDescent="0.25">
      <c r="A65" s="64" t="s">
        <v>99</v>
      </c>
      <c r="B65" s="16" t="s">
        <v>100</v>
      </c>
      <c r="C65" s="35">
        <v>170</v>
      </c>
      <c r="D65" s="39">
        <f t="shared" si="0"/>
        <v>-28</v>
      </c>
      <c r="E65" s="35">
        <v>142</v>
      </c>
      <c r="F65" s="35">
        <v>148</v>
      </c>
    </row>
    <row r="66" spans="1:6" ht="47.25" hidden="1" customHeight="1" x14ac:dyDescent="0.25">
      <c r="A66" s="64" t="s">
        <v>101</v>
      </c>
      <c r="B66" s="16" t="s">
        <v>102</v>
      </c>
      <c r="C66" s="35"/>
      <c r="D66" s="39">
        <f t="shared" si="0"/>
        <v>0</v>
      </c>
      <c r="E66" s="35">
        <f>E67</f>
        <v>0</v>
      </c>
      <c r="F66" s="35">
        <f>F67</f>
        <v>0</v>
      </c>
    </row>
    <row r="67" spans="1:6" ht="15.75" hidden="1" customHeight="1" x14ac:dyDescent="0.25">
      <c r="A67" s="64" t="s">
        <v>103</v>
      </c>
      <c r="B67" s="16" t="s">
        <v>104</v>
      </c>
      <c r="C67" s="35"/>
      <c r="D67" s="39">
        <f t="shared" si="0"/>
        <v>0</v>
      </c>
      <c r="E67" s="35">
        <f>E69</f>
        <v>0</v>
      </c>
      <c r="F67" s="35">
        <f>F69</f>
        <v>0</v>
      </c>
    </row>
    <row r="68" spans="1:6" ht="15.75" hidden="1" customHeight="1" x14ac:dyDescent="0.25">
      <c r="A68" s="64" t="s">
        <v>105</v>
      </c>
      <c r="B68" s="16" t="s">
        <v>106</v>
      </c>
      <c r="C68" s="35"/>
      <c r="D68" s="39">
        <f t="shared" si="0"/>
        <v>0</v>
      </c>
      <c r="E68" s="35">
        <f>E69</f>
        <v>0</v>
      </c>
      <c r="F68" s="35">
        <f>F69</f>
        <v>0</v>
      </c>
    </row>
    <row r="69" spans="1:6" ht="47.25" hidden="1" customHeight="1" x14ac:dyDescent="0.25">
      <c r="A69" s="64" t="s">
        <v>107</v>
      </c>
      <c r="B69" s="16" t="s">
        <v>108</v>
      </c>
      <c r="C69" s="35"/>
      <c r="D69" s="39">
        <f t="shared" si="0"/>
        <v>0</v>
      </c>
      <c r="E69" s="35"/>
      <c r="F69" s="35"/>
    </row>
    <row r="70" spans="1:6" ht="48" customHeight="1" x14ac:dyDescent="0.25">
      <c r="A70" s="64" t="s">
        <v>345</v>
      </c>
      <c r="B70" s="16" t="s">
        <v>109</v>
      </c>
      <c r="C70" s="35">
        <f t="shared" ref="C70" si="5">C74+C71</f>
        <v>1050</v>
      </c>
      <c r="D70" s="39">
        <f t="shared" si="0"/>
        <v>150</v>
      </c>
      <c r="E70" s="35">
        <f t="shared" ref="E70:F70" si="6">E74+E71</f>
        <v>1200</v>
      </c>
      <c r="F70" s="35">
        <f t="shared" si="6"/>
        <v>1200</v>
      </c>
    </row>
    <row r="71" spans="1:6" ht="0.75" customHeight="1" x14ac:dyDescent="0.25">
      <c r="A71" s="64" t="s">
        <v>110</v>
      </c>
      <c r="B71" s="16" t="s">
        <v>111</v>
      </c>
      <c r="C71" s="35">
        <f t="shared" ref="C71:C72" si="7">C72</f>
        <v>0</v>
      </c>
      <c r="D71" s="39">
        <f t="shared" si="0"/>
        <v>400</v>
      </c>
      <c r="E71" s="35">
        <f t="shared" ref="E71:F72" si="8">E72</f>
        <v>400</v>
      </c>
      <c r="F71" s="35">
        <f t="shared" si="8"/>
        <v>400</v>
      </c>
    </row>
    <row r="72" spans="1:6" ht="93.75" customHeight="1" x14ac:dyDescent="0.25">
      <c r="A72" s="64" t="s">
        <v>344</v>
      </c>
      <c r="B72" s="16" t="s">
        <v>112</v>
      </c>
      <c r="C72" s="35">
        <f t="shared" si="7"/>
        <v>0</v>
      </c>
      <c r="D72" s="39">
        <f t="shared" si="0"/>
        <v>400</v>
      </c>
      <c r="E72" s="35">
        <f t="shared" si="8"/>
        <v>400</v>
      </c>
      <c r="F72" s="35">
        <f t="shared" si="8"/>
        <v>400</v>
      </c>
    </row>
    <row r="73" spans="1:6" ht="83.25" customHeight="1" x14ac:dyDescent="0.25">
      <c r="A73" s="64" t="s">
        <v>343</v>
      </c>
      <c r="B73" s="16" t="s">
        <v>113</v>
      </c>
      <c r="C73" s="35">
        <v>0</v>
      </c>
      <c r="D73" s="39">
        <f t="shared" si="0"/>
        <v>400</v>
      </c>
      <c r="E73" s="35">
        <v>400</v>
      </c>
      <c r="F73" s="35">
        <v>400</v>
      </c>
    </row>
    <row r="74" spans="1:6" ht="60.75" customHeight="1" x14ac:dyDescent="0.25">
      <c r="A74" s="64" t="s">
        <v>342</v>
      </c>
      <c r="B74" s="16" t="s">
        <v>114</v>
      </c>
      <c r="C74" s="35">
        <f>C75+C77</f>
        <v>1050</v>
      </c>
      <c r="D74" s="39">
        <f t="shared" si="0"/>
        <v>-250</v>
      </c>
      <c r="E74" s="35">
        <f>E75+E77</f>
        <v>800</v>
      </c>
      <c r="F74" s="35">
        <f>F75+F77</f>
        <v>800</v>
      </c>
    </row>
    <row r="75" spans="1:6" ht="67.5" hidden="1" customHeight="1" x14ac:dyDescent="0.25">
      <c r="A75" s="64" t="s">
        <v>115</v>
      </c>
      <c r="B75" s="16" t="s">
        <v>116</v>
      </c>
      <c r="C75" s="35">
        <f t="shared" ref="C75" si="9">C76</f>
        <v>0</v>
      </c>
      <c r="D75" s="39">
        <f t="shared" si="0"/>
        <v>0</v>
      </c>
      <c r="E75" s="32">
        <f t="shared" ref="E75:F75" si="10">E76</f>
        <v>0</v>
      </c>
      <c r="F75" s="32">
        <f t="shared" si="10"/>
        <v>0</v>
      </c>
    </row>
    <row r="76" spans="1:6" ht="56.25" hidden="1" customHeight="1" x14ac:dyDescent="0.25">
      <c r="A76" s="64" t="s">
        <v>117</v>
      </c>
      <c r="B76" s="16" t="s">
        <v>118</v>
      </c>
      <c r="C76" s="35">
        <v>0</v>
      </c>
      <c r="D76" s="39">
        <f t="shared" si="0"/>
        <v>0</v>
      </c>
      <c r="E76" s="32">
        <v>0</v>
      </c>
      <c r="F76" s="32">
        <v>0</v>
      </c>
    </row>
    <row r="77" spans="1:6" ht="54" customHeight="1" x14ac:dyDescent="0.25">
      <c r="A77" s="64" t="s">
        <v>341</v>
      </c>
      <c r="B77" s="16" t="s">
        <v>119</v>
      </c>
      <c r="C77" s="35">
        <f>C78</f>
        <v>1050</v>
      </c>
      <c r="D77" s="39">
        <f t="shared" ref="D77:D140" si="11">E77-C77</f>
        <v>-250</v>
      </c>
      <c r="E77" s="35">
        <f>E78</f>
        <v>800</v>
      </c>
      <c r="F77" s="35">
        <f>F78</f>
        <v>800</v>
      </c>
    </row>
    <row r="78" spans="1:6" ht="69.75" customHeight="1" x14ac:dyDescent="0.25">
      <c r="A78" s="64" t="s">
        <v>340</v>
      </c>
      <c r="B78" s="16" t="s">
        <v>120</v>
      </c>
      <c r="C78" s="35">
        <v>1050</v>
      </c>
      <c r="D78" s="39">
        <f t="shared" si="11"/>
        <v>-250</v>
      </c>
      <c r="E78" s="35">
        <v>800</v>
      </c>
      <c r="F78" s="35">
        <v>800</v>
      </c>
    </row>
    <row r="79" spans="1:6" ht="42.75" hidden="1" customHeight="1" x14ac:dyDescent="0.25">
      <c r="A79" s="15" t="s">
        <v>121</v>
      </c>
      <c r="B79" s="16" t="s">
        <v>122</v>
      </c>
      <c r="C79" s="35">
        <f t="shared" ref="C79:C80" si="12">C80</f>
        <v>0</v>
      </c>
      <c r="D79" s="39">
        <f t="shared" si="11"/>
        <v>0</v>
      </c>
      <c r="E79" s="35">
        <f t="shared" ref="E79:F80" si="13">E80</f>
        <v>0</v>
      </c>
      <c r="F79" s="35">
        <f t="shared" si="13"/>
        <v>0</v>
      </c>
    </row>
    <row r="80" spans="1:6" ht="41.25" hidden="1" customHeight="1" x14ac:dyDescent="0.25">
      <c r="A80" s="15" t="s">
        <v>123</v>
      </c>
      <c r="B80" s="16" t="s">
        <v>124</v>
      </c>
      <c r="C80" s="35">
        <f t="shared" si="12"/>
        <v>0</v>
      </c>
      <c r="D80" s="39">
        <f t="shared" si="11"/>
        <v>0</v>
      </c>
      <c r="E80" s="35">
        <f t="shared" si="13"/>
        <v>0</v>
      </c>
      <c r="F80" s="35">
        <f t="shared" si="13"/>
        <v>0</v>
      </c>
    </row>
    <row r="81" spans="1:7" ht="9" hidden="1" customHeight="1" x14ac:dyDescent="0.25">
      <c r="A81" s="15" t="s">
        <v>125</v>
      </c>
      <c r="B81" s="16" t="s">
        <v>126</v>
      </c>
      <c r="C81" s="35"/>
      <c r="D81" s="39">
        <f t="shared" si="11"/>
        <v>0</v>
      </c>
      <c r="E81" s="35"/>
      <c r="F81" s="35"/>
    </row>
    <row r="82" spans="1:7" x14ac:dyDescent="0.25">
      <c r="A82" s="15" t="s">
        <v>127</v>
      </c>
      <c r="B82" s="16" t="s">
        <v>128</v>
      </c>
      <c r="C82" s="35">
        <f>C83+C86+C87+C90+C98+C94+C96+C97</f>
        <v>1740</v>
      </c>
      <c r="D82" s="39">
        <f t="shared" si="11"/>
        <v>-1585</v>
      </c>
      <c r="E82" s="35">
        <f>E83+E86+E87+E90+E94+E95+E97+E98</f>
        <v>155</v>
      </c>
      <c r="F82" s="35">
        <f>F83+F86+F87+F90+F94+F95+F97+F98</f>
        <v>160</v>
      </c>
      <c r="G82" s="17"/>
    </row>
    <row r="83" spans="1:7" ht="31.5" x14ac:dyDescent="0.25">
      <c r="A83" s="15" t="s">
        <v>129</v>
      </c>
      <c r="B83" s="18" t="s">
        <v>130</v>
      </c>
      <c r="C83" s="35">
        <v>36</v>
      </c>
      <c r="D83" s="39">
        <f t="shared" si="11"/>
        <v>-36</v>
      </c>
      <c r="E83" s="35">
        <f>E84+E85</f>
        <v>0</v>
      </c>
      <c r="F83" s="35">
        <f>F84+F85</f>
        <v>0</v>
      </c>
    </row>
    <row r="84" spans="1:7" ht="78.75" x14ac:dyDescent="0.25">
      <c r="A84" s="15" t="s">
        <v>131</v>
      </c>
      <c r="B84" s="18" t="s">
        <v>132</v>
      </c>
      <c r="C84" s="35">
        <v>28</v>
      </c>
      <c r="D84" s="39">
        <f t="shared" si="11"/>
        <v>-28</v>
      </c>
      <c r="E84" s="35">
        <v>0</v>
      </c>
      <c r="F84" s="35">
        <v>0</v>
      </c>
    </row>
    <row r="85" spans="1:7" ht="61.5" customHeight="1" x14ac:dyDescent="0.25">
      <c r="A85" s="15" t="s">
        <v>133</v>
      </c>
      <c r="B85" s="18" t="s">
        <v>134</v>
      </c>
      <c r="C85" s="35">
        <v>8</v>
      </c>
      <c r="D85" s="39">
        <f t="shared" si="11"/>
        <v>-8</v>
      </c>
      <c r="E85" s="35">
        <v>0</v>
      </c>
      <c r="F85" s="35">
        <f t="shared" ref="F85:F86" si="14">E85*101%</f>
        <v>0</v>
      </c>
    </row>
    <row r="86" spans="1:7" ht="63" x14ac:dyDescent="0.25">
      <c r="A86" s="15" t="s">
        <v>135</v>
      </c>
      <c r="B86" s="18" t="s">
        <v>136</v>
      </c>
      <c r="C86" s="35">
        <v>0</v>
      </c>
      <c r="D86" s="39">
        <f t="shared" si="11"/>
        <v>0</v>
      </c>
      <c r="E86" s="35"/>
      <c r="F86" s="35">
        <f t="shared" si="14"/>
        <v>0</v>
      </c>
    </row>
    <row r="87" spans="1:7" ht="63" x14ac:dyDescent="0.25">
      <c r="A87" s="15" t="s">
        <v>137</v>
      </c>
      <c r="B87" s="18" t="s">
        <v>138</v>
      </c>
      <c r="C87" s="35">
        <v>34</v>
      </c>
      <c r="D87" s="39">
        <f t="shared" si="11"/>
        <v>-34</v>
      </c>
      <c r="E87" s="35">
        <f>E89+E88</f>
        <v>0</v>
      </c>
      <c r="F87" s="35">
        <f>F89+F88</f>
        <v>0</v>
      </c>
    </row>
    <row r="88" spans="1:7" ht="63" x14ac:dyDescent="0.25">
      <c r="A88" s="15" t="s">
        <v>328</v>
      </c>
      <c r="B88" s="18" t="s">
        <v>327</v>
      </c>
      <c r="C88" s="35">
        <v>30</v>
      </c>
      <c r="D88" s="39">
        <f t="shared" si="11"/>
        <v>-30</v>
      </c>
      <c r="E88" s="35">
        <v>0</v>
      </c>
      <c r="F88" s="35">
        <v>0</v>
      </c>
    </row>
    <row r="89" spans="1:7" ht="47.25" x14ac:dyDescent="0.25">
      <c r="A89" s="15" t="s">
        <v>139</v>
      </c>
      <c r="B89" s="18" t="s">
        <v>140</v>
      </c>
      <c r="C89" s="35">
        <v>4</v>
      </c>
      <c r="D89" s="39">
        <f t="shared" si="11"/>
        <v>-4</v>
      </c>
      <c r="E89" s="35">
        <v>0</v>
      </c>
      <c r="F89" s="35">
        <v>0</v>
      </c>
    </row>
    <row r="90" spans="1:7" ht="126" x14ac:dyDescent="0.25">
      <c r="A90" s="15" t="s">
        <v>141</v>
      </c>
      <c r="B90" s="18" t="s">
        <v>142</v>
      </c>
      <c r="C90" s="35">
        <v>2</v>
      </c>
      <c r="D90" s="39">
        <f t="shared" si="11"/>
        <v>-2</v>
      </c>
      <c r="E90" s="35">
        <f>E91+E92</f>
        <v>0</v>
      </c>
      <c r="F90" s="35">
        <f>F91+F92+F93</f>
        <v>0</v>
      </c>
    </row>
    <row r="91" spans="1:7" ht="30.75" customHeight="1" x14ac:dyDescent="0.25">
      <c r="A91" s="15" t="s">
        <v>143</v>
      </c>
      <c r="B91" s="18" t="s">
        <v>144</v>
      </c>
      <c r="C91" s="35">
        <v>2</v>
      </c>
      <c r="D91" s="39">
        <f t="shared" si="11"/>
        <v>-2</v>
      </c>
      <c r="E91" s="35">
        <v>0</v>
      </c>
      <c r="F91" s="35">
        <v>0</v>
      </c>
    </row>
    <row r="92" spans="1:7" ht="30.75" customHeight="1" x14ac:dyDescent="0.25">
      <c r="A92" s="15" t="s">
        <v>145</v>
      </c>
      <c r="B92" s="18" t="s">
        <v>146</v>
      </c>
      <c r="C92" s="35">
        <v>0</v>
      </c>
      <c r="D92" s="39">
        <f t="shared" si="11"/>
        <v>0</v>
      </c>
      <c r="E92" s="35">
        <v>0</v>
      </c>
      <c r="F92" s="35"/>
    </row>
    <row r="93" spans="1:7" ht="51" customHeight="1" x14ac:dyDescent="0.25">
      <c r="A93" s="15" t="s">
        <v>147</v>
      </c>
      <c r="B93" s="18" t="s">
        <v>148</v>
      </c>
      <c r="C93" s="35"/>
      <c r="D93" s="39">
        <f t="shared" si="11"/>
        <v>0</v>
      </c>
      <c r="E93" s="35"/>
      <c r="F93" s="35"/>
    </row>
    <row r="94" spans="1:7" ht="60.75" customHeight="1" x14ac:dyDescent="0.25">
      <c r="A94" s="15" t="s">
        <v>149</v>
      </c>
      <c r="B94" s="18" t="s">
        <v>150</v>
      </c>
      <c r="C94" s="35">
        <v>858</v>
      </c>
      <c r="D94" s="39">
        <f t="shared" si="11"/>
        <v>-858</v>
      </c>
      <c r="E94" s="35">
        <v>0</v>
      </c>
      <c r="F94" s="35">
        <v>0</v>
      </c>
    </row>
    <row r="95" spans="1:7" ht="0.75" customHeight="1" x14ac:dyDescent="0.25">
      <c r="A95" s="15" t="s">
        <v>151</v>
      </c>
      <c r="B95" s="18" t="s">
        <v>152</v>
      </c>
      <c r="C95" s="35"/>
      <c r="D95" s="39">
        <f t="shared" si="11"/>
        <v>0</v>
      </c>
      <c r="E95" s="35">
        <f>E96</f>
        <v>0</v>
      </c>
      <c r="F95" s="35">
        <f>F96</f>
        <v>0</v>
      </c>
    </row>
    <row r="96" spans="1:7" ht="63" x14ac:dyDescent="0.25">
      <c r="A96" s="15" t="s">
        <v>153</v>
      </c>
      <c r="B96" s="18" t="s">
        <v>154</v>
      </c>
      <c r="C96" s="35">
        <v>0</v>
      </c>
      <c r="D96" s="39">
        <f t="shared" si="11"/>
        <v>0</v>
      </c>
      <c r="E96" s="35"/>
      <c r="F96" s="35"/>
    </row>
    <row r="97" spans="1:7" ht="86.25" customHeight="1" x14ac:dyDescent="0.25">
      <c r="A97" s="15" t="s">
        <v>155</v>
      </c>
      <c r="B97" s="18" t="s">
        <v>156</v>
      </c>
      <c r="C97" s="35">
        <v>170</v>
      </c>
      <c r="D97" s="39">
        <f t="shared" si="11"/>
        <v>-170</v>
      </c>
      <c r="E97" s="35">
        <v>0</v>
      </c>
      <c r="F97" s="35">
        <v>0</v>
      </c>
    </row>
    <row r="98" spans="1:7" ht="31.5" x14ac:dyDescent="0.25">
      <c r="A98" s="15" t="s">
        <v>339</v>
      </c>
      <c r="B98" s="18" t="s">
        <v>157</v>
      </c>
      <c r="C98" s="35">
        <v>640</v>
      </c>
      <c r="D98" s="39">
        <f t="shared" si="11"/>
        <v>-485</v>
      </c>
      <c r="E98" s="35">
        <f>E99</f>
        <v>155</v>
      </c>
      <c r="F98" s="35">
        <f>F99</f>
        <v>160</v>
      </c>
    </row>
    <row r="99" spans="1:7" ht="47.25" x14ac:dyDescent="0.25">
      <c r="A99" s="15" t="s">
        <v>338</v>
      </c>
      <c r="B99" s="18" t="s">
        <v>158</v>
      </c>
      <c r="C99" s="40" t="s">
        <v>331</v>
      </c>
      <c r="D99" s="39">
        <f t="shared" si="11"/>
        <v>-485</v>
      </c>
      <c r="E99" s="35">
        <v>155</v>
      </c>
      <c r="F99" s="35">
        <v>160</v>
      </c>
    </row>
    <row r="100" spans="1:7" ht="15.75" hidden="1" customHeight="1" x14ac:dyDescent="0.25">
      <c r="A100" s="15" t="s">
        <v>159</v>
      </c>
      <c r="B100" s="16" t="s">
        <v>160</v>
      </c>
      <c r="C100" s="41"/>
      <c r="D100" s="39">
        <f t="shared" si="11"/>
        <v>0</v>
      </c>
      <c r="E100" s="35">
        <f t="shared" ref="E100:F101" si="15">E101</f>
        <v>0</v>
      </c>
      <c r="F100" s="35">
        <f t="shared" si="15"/>
        <v>0</v>
      </c>
    </row>
    <row r="101" spans="1:7" ht="15.75" hidden="1" customHeight="1" x14ac:dyDescent="0.25">
      <c r="A101" s="15" t="s">
        <v>161</v>
      </c>
      <c r="B101" s="16" t="s">
        <v>162</v>
      </c>
      <c r="C101" s="41"/>
      <c r="D101" s="39">
        <f t="shared" si="11"/>
        <v>0</v>
      </c>
      <c r="E101" s="35">
        <f t="shared" si="15"/>
        <v>0</v>
      </c>
      <c r="F101" s="35">
        <f t="shared" si="15"/>
        <v>0</v>
      </c>
    </row>
    <row r="102" spans="1:7" ht="31.5" hidden="1" customHeight="1" x14ac:dyDescent="0.25">
      <c r="A102" s="15" t="s">
        <v>163</v>
      </c>
      <c r="B102" s="16" t="s">
        <v>164</v>
      </c>
      <c r="C102" s="41"/>
      <c r="D102" s="39">
        <f t="shared" si="11"/>
        <v>0</v>
      </c>
      <c r="E102" s="35"/>
      <c r="F102" s="35"/>
    </row>
    <row r="103" spans="1:7" ht="21.75" customHeight="1" x14ac:dyDescent="0.25">
      <c r="A103" s="15" t="s">
        <v>165</v>
      </c>
      <c r="B103" s="16" t="s">
        <v>166</v>
      </c>
      <c r="C103" s="35">
        <f>C104+C205+C207+C203</f>
        <v>293413.29999999993</v>
      </c>
      <c r="D103" s="39">
        <f t="shared" si="11"/>
        <v>26595.000000000058</v>
      </c>
      <c r="E103" s="35">
        <f>E104+E205+E207+E203</f>
        <v>320008.3</v>
      </c>
      <c r="F103" s="35">
        <f>F104</f>
        <v>320731.59999999998</v>
      </c>
    </row>
    <row r="104" spans="1:7" ht="47.25" x14ac:dyDescent="0.25">
      <c r="A104" s="15" t="s">
        <v>337</v>
      </c>
      <c r="B104" s="16" t="s">
        <v>167</v>
      </c>
      <c r="C104" s="35">
        <f>C105+C112+C146+C196+C209</f>
        <v>293413.29999999993</v>
      </c>
      <c r="D104" s="39">
        <f t="shared" si="11"/>
        <v>26595.000000000058</v>
      </c>
      <c r="E104" s="35">
        <f>E105+E112+E146+E196+E209</f>
        <v>320008.3</v>
      </c>
      <c r="F104" s="35">
        <f>F105+F112+F146+F196+F209</f>
        <v>320731.59999999998</v>
      </c>
      <c r="G104" s="17"/>
    </row>
    <row r="105" spans="1:7" ht="31.5" customHeight="1" x14ac:dyDescent="0.25">
      <c r="A105" s="15" t="s">
        <v>355</v>
      </c>
      <c r="B105" s="16" t="s">
        <v>168</v>
      </c>
      <c r="C105" s="35">
        <f>C106+C108+C110</f>
        <v>104579.2</v>
      </c>
      <c r="D105" s="39">
        <f t="shared" si="11"/>
        <v>0</v>
      </c>
      <c r="E105" s="35">
        <f>E106+E108+E110</f>
        <v>104579.2</v>
      </c>
      <c r="F105" s="35">
        <f>F106+F108+F110</f>
        <v>104579.2</v>
      </c>
    </row>
    <row r="106" spans="1:7" ht="23.25" customHeight="1" x14ac:dyDescent="0.25">
      <c r="A106" s="15" t="s">
        <v>356</v>
      </c>
      <c r="B106" s="16" t="s">
        <v>169</v>
      </c>
      <c r="C106" s="35">
        <f>C107</f>
        <v>104579.2</v>
      </c>
      <c r="D106" s="39">
        <f t="shared" si="11"/>
        <v>0</v>
      </c>
      <c r="E106" s="35">
        <f>E107</f>
        <v>104579.2</v>
      </c>
      <c r="F106" s="35">
        <f>F107</f>
        <v>104579.2</v>
      </c>
    </row>
    <row r="107" spans="1:7" ht="32.25" customHeight="1" x14ac:dyDescent="0.25">
      <c r="A107" s="15" t="s">
        <v>357</v>
      </c>
      <c r="B107" s="16" t="s">
        <v>170</v>
      </c>
      <c r="C107" s="35">
        <v>104579.2</v>
      </c>
      <c r="D107" s="39">
        <f t="shared" si="11"/>
        <v>0</v>
      </c>
      <c r="E107" s="35">
        <v>104579.2</v>
      </c>
      <c r="F107" s="35">
        <v>104579.2</v>
      </c>
    </row>
    <row r="108" spans="1:7" ht="31.5" hidden="1" customHeight="1" x14ac:dyDescent="0.25">
      <c r="A108" s="15" t="s">
        <v>171</v>
      </c>
      <c r="B108" s="16" t="s">
        <v>172</v>
      </c>
      <c r="C108" s="41"/>
      <c r="D108" s="39">
        <f t="shared" si="11"/>
        <v>0</v>
      </c>
      <c r="E108" s="35">
        <f>E109</f>
        <v>0</v>
      </c>
      <c r="F108" s="35">
        <f>F109</f>
        <v>0</v>
      </c>
    </row>
    <row r="109" spans="1:7" ht="47.25" hidden="1" customHeight="1" x14ac:dyDescent="0.25">
      <c r="A109" s="15" t="s">
        <v>173</v>
      </c>
      <c r="B109" s="16" t="s">
        <v>174</v>
      </c>
      <c r="C109" s="41"/>
      <c r="D109" s="39">
        <f t="shared" si="11"/>
        <v>0</v>
      </c>
      <c r="E109" s="35"/>
      <c r="F109" s="35"/>
    </row>
    <row r="110" spans="1:7" ht="15.75" hidden="1" customHeight="1" x14ac:dyDescent="0.25">
      <c r="A110" s="15" t="s">
        <v>175</v>
      </c>
      <c r="B110" s="16" t="s">
        <v>176</v>
      </c>
      <c r="C110" s="41"/>
      <c r="D110" s="39">
        <f t="shared" si="11"/>
        <v>0</v>
      </c>
      <c r="E110" s="35">
        <f>SUM(E111)</f>
        <v>0</v>
      </c>
      <c r="F110" s="35">
        <f>SUM(F111)</f>
        <v>0</v>
      </c>
    </row>
    <row r="111" spans="1:7" ht="15.75" hidden="1" customHeight="1" x14ac:dyDescent="0.25">
      <c r="A111" s="15" t="s">
        <v>177</v>
      </c>
      <c r="B111" s="16" t="s">
        <v>178</v>
      </c>
      <c r="C111" s="41"/>
      <c r="D111" s="39">
        <f t="shared" si="11"/>
        <v>0</v>
      </c>
      <c r="E111" s="35"/>
      <c r="F111" s="35"/>
    </row>
    <row r="112" spans="1:7" ht="31.5" x14ac:dyDescent="0.25">
      <c r="A112" s="15" t="s">
        <v>358</v>
      </c>
      <c r="B112" s="16" t="s">
        <v>179</v>
      </c>
      <c r="C112" s="35">
        <f>C113+C117+C119+C121+C126+C129+C135+C131+C123+C115+C133</f>
        <v>9765.7000000000007</v>
      </c>
      <c r="D112" s="39">
        <f t="shared" si="11"/>
        <v>-390.90000000000146</v>
      </c>
      <c r="E112" s="35">
        <f>E113+E117+E119+E121+E126+E129+E135+E131+E123+E115+E133</f>
        <v>9374.7999999999993</v>
      </c>
      <c r="F112" s="35">
        <f>F113+F117+F119+F121+F126+F129+F135+F131+F123+F115+F133</f>
        <v>10115.200000000001</v>
      </c>
    </row>
    <row r="113" spans="1:6" ht="47.25" hidden="1" x14ac:dyDescent="0.25">
      <c r="A113" s="15" t="s">
        <v>180</v>
      </c>
      <c r="B113" s="16" t="s">
        <v>181</v>
      </c>
      <c r="C113" s="35">
        <f>C114</f>
        <v>0</v>
      </c>
      <c r="D113" s="39">
        <f t="shared" si="11"/>
        <v>0</v>
      </c>
      <c r="E113" s="35">
        <f>E114</f>
        <v>0</v>
      </c>
      <c r="F113" s="35">
        <f>F114</f>
        <v>0</v>
      </c>
    </row>
    <row r="114" spans="1:6" ht="63" hidden="1" x14ac:dyDescent="0.25">
      <c r="A114" s="15" t="s">
        <v>182</v>
      </c>
      <c r="B114" s="16" t="s">
        <v>183</v>
      </c>
      <c r="C114" s="35"/>
      <c r="D114" s="39">
        <f t="shared" si="11"/>
        <v>0</v>
      </c>
      <c r="E114" s="35"/>
      <c r="F114" s="35"/>
    </row>
    <row r="115" spans="1:6" ht="31.5" x14ac:dyDescent="0.25">
      <c r="A115" s="15" t="s">
        <v>359</v>
      </c>
      <c r="B115" s="16" t="s">
        <v>184</v>
      </c>
      <c r="C115" s="35">
        <f>SUM(C116)</f>
        <v>6230.8</v>
      </c>
      <c r="D115" s="39">
        <f t="shared" si="11"/>
        <v>-872.30000000000018</v>
      </c>
      <c r="E115" s="35">
        <f>SUM(E116)</f>
        <v>5358.5</v>
      </c>
      <c r="F115" s="35">
        <f>SUM(F116)</f>
        <v>6098.9</v>
      </c>
    </row>
    <row r="116" spans="1:6" ht="31.5" x14ac:dyDescent="0.25">
      <c r="A116" s="15" t="s">
        <v>360</v>
      </c>
      <c r="B116" s="16" t="s">
        <v>185</v>
      </c>
      <c r="C116" s="35">
        <v>6230.8</v>
      </c>
      <c r="D116" s="39">
        <f t="shared" si="11"/>
        <v>-872.30000000000018</v>
      </c>
      <c r="E116" s="35">
        <v>5358.5</v>
      </c>
      <c r="F116" s="35">
        <v>6098.9</v>
      </c>
    </row>
    <row r="117" spans="1:6" ht="78.75" hidden="1" customHeight="1" x14ac:dyDescent="0.25">
      <c r="A117" s="15" t="s">
        <v>186</v>
      </c>
      <c r="B117" s="16" t="s">
        <v>187</v>
      </c>
      <c r="C117" s="35">
        <f>SUM(C118)</f>
        <v>0</v>
      </c>
      <c r="D117" s="39">
        <f t="shared" si="11"/>
        <v>0</v>
      </c>
      <c r="E117" s="35">
        <f>SUM(E118)</f>
        <v>0</v>
      </c>
      <c r="F117" s="35">
        <f>SUM(F118)</f>
        <v>0</v>
      </c>
    </row>
    <row r="118" spans="1:6" ht="63" hidden="1" customHeight="1" x14ac:dyDescent="0.25">
      <c r="A118" s="15" t="s">
        <v>188</v>
      </c>
      <c r="B118" s="16" t="s">
        <v>189</v>
      </c>
      <c r="C118" s="35"/>
      <c r="D118" s="39">
        <f t="shared" si="11"/>
        <v>0</v>
      </c>
      <c r="E118" s="35"/>
      <c r="F118" s="35"/>
    </row>
    <row r="119" spans="1:6" ht="47.25" hidden="1" x14ac:dyDescent="0.25">
      <c r="A119" s="15" t="s">
        <v>190</v>
      </c>
      <c r="B119" s="16" t="s">
        <v>191</v>
      </c>
      <c r="C119" s="35">
        <f>C120</f>
        <v>0</v>
      </c>
      <c r="D119" s="39">
        <f t="shared" si="11"/>
        <v>0</v>
      </c>
      <c r="E119" s="35">
        <f>E120</f>
        <v>0</v>
      </c>
      <c r="F119" s="35">
        <f>F120</f>
        <v>0</v>
      </c>
    </row>
    <row r="120" spans="1:6" ht="66.75" hidden="1" customHeight="1" x14ac:dyDescent="0.25">
      <c r="A120" s="15" t="s">
        <v>192</v>
      </c>
      <c r="B120" s="16" t="s">
        <v>193</v>
      </c>
      <c r="C120" s="35"/>
      <c r="D120" s="39">
        <f t="shared" si="11"/>
        <v>0</v>
      </c>
      <c r="E120" s="35"/>
      <c r="F120" s="35"/>
    </row>
    <row r="121" spans="1:6" ht="47.25" hidden="1" customHeight="1" x14ac:dyDescent="0.25">
      <c r="A121" s="15" t="s">
        <v>194</v>
      </c>
      <c r="B121" s="16" t="s">
        <v>195</v>
      </c>
      <c r="C121" s="35">
        <f>C122</f>
        <v>0</v>
      </c>
      <c r="D121" s="39">
        <f t="shared" si="11"/>
        <v>0</v>
      </c>
      <c r="E121" s="35">
        <f>E122</f>
        <v>0</v>
      </c>
      <c r="F121" s="35">
        <f>F122</f>
        <v>0</v>
      </c>
    </row>
    <row r="122" spans="1:6" ht="63" hidden="1" customHeight="1" x14ac:dyDescent="0.25">
      <c r="A122" s="15" t="s">
        <v>196</v>
      </c>
      <c r="B122" s="16" t="s">
        <v>197</v>
      </c>
      <c r="C122" s="35"/>
      <c r="D122" s="39">
        <f t="shared" si="11"/>
        <v>0</v>
      </c>
      <c r="E122" s="35"/>
      <c r="F122" s="35"/>
    </row>
    <row r="123" spans="1:6" ht="110.25" hidden="1" customHeight="1" x14ac:dyDescent="0.25">
      <c r="A123" s="15" t="s">
        <v>198</v>
      </c>
      <c r="B123" s="16" t="s">
        <v>199</v>
      </c>
      <c r="C123" s="35">
        <f t="shared" ref="C123:F124" si="16">C124</f>
        <v>0</v>
      </c>
      <c r="D123" s="39">
        <f t="shared" si="11"/>
        <v>0</v>
      </c>
      <c r="E123" s="35">
        <f t="shared" si="16"/>
        <v>0</v>
      </c>
      <c r="F123" s="35">
        <f t="shared" si="16"/>
        <v>0</v>
      </c>
    </row>
    <row r="124" spans="1:6" ht="110.25" hidden="1" customHeight="1" x14ac:dyDescent="0.25">
      <c r="A124" s="15" t="s">
        <v>200</v>
      </c>
      <c r="B124" s="16" t="s">
        <v>201</v>
      </c>
      <c r="C124" s="35">
        <f t="shared" si="16"/>
        <v>0</v>
      </c>
      <c r="D124" s="39">
        <f t="shared" si="11"/>
        <v>0</v>
      </c>
      <c r="E124" s="35">
        <f t="shared" si="16"/>
        <v>0</v>
      </c>
      <c r="F124" s="35">
        <f t="shared" si="16"/>
        <v>0</v>
      </c>
    </row>
    <row r="125" spans="1:6" ht="78.75" hidden="1" customHeight="1" x14ac:dyDescent="0.25">
      <c r="A125" s="15" t="s">
        <v>202</v>
      </c>
      <c r="B125" s="16" t="s">
        <v>203</v>
      </c>
      <c r="C125" s="35"/>
      <c r="D125" s="39">
        <f t="shared" si="11"/>
        <v>0</v>
      </c>
      <c r="E125" s="35"/>
      <c r="F125" s="35"/>
    </row>
    <row r="126" spans="1:6" ht="78.75" hidden="1" customHeight="1" x14ac:dyDescent="0.25">
      <c r="A126" s="15" t="s">
        <v>204</v>
      </c>
      <c r="B126" s="16" t="s">
        <v>205</v>
      </c>
      <c r="C126" s="35">
        <f>SUM(C127)</f>
        <v>0</v>
      </c>
      <c r="D126" s="39">
        <f t="shared" si="11"/>
        <v>0</v>
      </c>
      <c r="E126" s="35">
        <f>SUM(E127)</f>
        <v>0</v>
      </c>
      <c r="F126" s="35">
        <f>SUM(F127)</f>
        <v>0</v>
      </c>
    </row>
    <row r="127" spans="1:6" ht="78.75" hidden="1" customHeight="1" x14ac:dyDescent="0.25">
      <c r="A127" s="15" t="s">
        <v>206</v>
      </c>
      <c r="B127" s="16" t="s">
        <v>207</v>
      </c>
      <c r="C127" s="35">
        <f>C128</f>
        <v>0</v>
      </c>
      <c r="D127" s="39">
        <f t="shared" si="11"/>
        <v>0</v>
      </c>
      <c r="E127" s="35">
        <f>E128</f>
        <v>0</v>
      </c>
      <c r="F127" s="35">
        <f>F128</f>
        <v>0</v>
      </c>
    </row>
    <row r="128" spans="1:6" ht="47.25" hidden="1" customHeight="1" x14ac:dyDescent="0.25">
      <c r="A128" s="15" t="s">
        <v>208</v>
      </c>
      <c r="B128" s="16" t="s">
        <v>209</v>
      </c>
      <c r="C128" s="35"/>
      <c r="D128" s="39">
        <f t="shared" si="11"/>
        <v>0</v>
      </c>
      <c r="E128" s="35"/>
      <c r="F128" s="35"/>
    </row>
    <row r="129" spans="1:6" ht="31.5" hidden="1" customHeight="1" x14ac:dyDescent="0.25">
      <c r="A129" s="15" t="s">
        <v>210</v>
      </c>
      <c r="B129" s="16" t="s">
        <v>211</v>
      </c>
      <c r="C129" s="35">
        <f t="shared" ref="C129:F131" si="17">C130</f>
        <v>0</v>
      </c>
      <c r="D129" s="39">
        <f t="shared" si="11"/>
        <v>0</v>
      </c>
      <c r="E129" s="35">
        <f t="shared" si="17"/>
        <v>0</v>
      </c>
      <c r="F129" s="35">
        <f t="shared" si="17"/>
        <v>0</v>
      </c>
    </row>
    <row r="130" spans="1:6" ht="47.25" hidden="1" customHeight="1" x14ac:dyDescent="0.25">
      <c r="A130" s="15" t="s">
        <v>212</v>
      </c>
      <c r="B130" s="16" t="s">
        <v>213</v>
      </c>
      <c r="C130" s="35"/>
      <c r="D130" s="39">
        <f t="shared" si="11"/>
        <v>0</v>
      </c>
      <c r="E130" s="35"/>
      <c r="F130" s="35"/>
    </row>
    <row r="131" spans="1:6" ht="47.25" hidden="1" x14ac:dyDescent="0.25">
      <c r="A131" s="15" t="s">
        <v>214</v>
      </c>
      <c r="B131" s="16" t="s">
        <v>215</v>
      </c>
      <c r="C131" s="35">
        <f t="shared" si="17"/>
        <v>0</v>
      </c>
      <c r="D131" s="39">
        <f t="shared" si="11"/>
        <v>0</v>
      </c>
      <c r="E131" s="35">
        <f t="shared" si="17"/>
        <v>0</v>
      </c>
      <c r="F131" s="35">
        <f t="shared" si="17"/>
        <v>0</v>
      </c>
    </row>
    <row r="132" spans="1:6" ht="47.25" hidden="1" x14ac:dyDescent="0.25">
      <c r="A132" s="15" t="s">
        <v>216</v>
      </c>
      <c r="B132" s="16" t="s">
        <v>217</v>
      </c>
      <c r="C132" s="35"/>
      <c r="D132" s="39">
        <f t="shared" si="11"/>
        <v>0</v>
      </c>
      <c r="E132" s="35"/>
      <c r="F132" s="35"/>
    </row>
    <row r="133" spans="1:6" ht="31.5" hidden="1" customHeight="1" x14ac:dyDescent="0.25">
      <c r="A133" s="15" t="s">
        <v>218</v>
      </c>
      <c r="B133" s="16" t="s">
        <v>219</v>
      </c>
      <c r="C133" s="35">
        <f>C134</f>
        <v>0</v>
      </c>
      <c r="D133" s="39">
        <f t="shared" si="11"/>
        <v>0</v>
      </c>
      <c r="E133" s="35">
        <f>E134</f>
        <v>0</v>
      </c>
      <c r="F133" s="35">
        <f>F134</f>
        <v>0</v>
      </c>
    </row>
    <row r="134" spans="1:6" ht="47.25" hidden="1" customHeight="1" x14ac:dyDescent="0.25">
      <c r="A134" s="15" t="s">
        <v>220</v>
      </c>
      <c r="B134" s="16" t="s">
        <v>221</v>
      </c>
      <c r="C134" s="35">
        <v>0</v>
      </c>
      <c r="D134" s="39">
        <f t="shared" si="11"/>
        <v>0</v>
      </c>
      <c r="E134" s="35">
        <v>0</v>
      </c>
      <c r="F134" s="35">
        <v>0</v>
      </c>
    </row>
    <row r="135" spans="1:6" x14ac:dyDescent="0.25">
      <c r="A135" s="15" t="s">
        <v>373</v>
      </c>
      <c r="B135" s="16" t="s">
        <v>222</v>
      </c>
      <c r="C135" s="35">
        <f>C136</f>
        <v>3534.9</v>
      </c>
      <c r="D135" s="39">
        <f t="shared" si="11"/>
        <v>481.40000000000009</v>
      </c>
      <c r="E135" s="35">
        <f>E136</f>
        <v>4016.3</v>
      </c>
      <c r="F135" s="35">
        <f>F136</f>
        <v>4016.3</v>
      </c>
    </row>
    <row r="136" spans="1:6" ht="19.5" customHeight="1" x14ac:dyDescent="0.25">
      <c r="A136" s="15" t="s">
        <v>361</v>
      </c>
      <c r="B136" s="16" t="s">
        <v>223</v>
      </c>
      <c r="C136" s="35">
        <f>SUM(C137:C144)</f>
        <v>3534.9</v>
      </c>
      <c r="D136" s="39">
        <f t="shared" si="11"/>
        <v>481.40000000000009</v>
      </c>
      <c r="E136" s="35">
        <f>SUM(E137:E144)</f>
        <v>4016.3</v>
      </c>
      <c r="F136" s="35">
        <f>SUM(F137:F144)</f>
        <v>4016.3</v>
      </c>
    </row>
    <row r="137" spans="1:6" ht="12.75" hidden="1" customHeight="1" x14ac:dyDescent="0.25">
      <c r="A137" s="19"/>
      <c r="B137" s="20" t="s">
        <v>224</v>
      </c>
      <c r="C137" s="35"/>
      <c r="D137" s="39">
        <f t="shared" si="11"/>
        <v>0</v>
      </c>
      <c r="E137" s="35"/>
      <c r="F137" s="35"/>
    </row>
    <row r="138" spans="1:6" ht="63" hidden="1" customHeight="1" x14ac:dyDescent="0.25">
      <c r="A138" s="19"/>
      <c r="B138" s="20" t="s">
        <v>225</v>
      </c>
      <c r="C138" s="35"/>
      <c r="D138" s="39">
        <f t="shared" si="11"/>
        <v>0</v>
      </c>
      <c r="E138" s="35"/>
      <c r="F138" s="35"/>
    </row>
    <row r="139" spans="1:6" ht="78.75" hidden="1" customHeight="1" x14ac:dyDescent="0.25">
      <c r="A139" s="19"/>
      <c r="B139" s="20" t="s">
        <v>226</v>
      </c>
      <c r="C139" s="35"/>
      <c r="D139" s="39">
        <f t="shared" si="11"/>
        <v>0</v>
      </c>
      <c r="E139" s="35"/>
      <c r="F139" s="35"/>
    </row>
    <row r="140" spans="1:6" ht="94.5" hidden="1" x14ac:dyDescent="0.25">
      <c r="A140" s="19"/>
      <c r="B140" s="20" t="s">
        <v>227</v>
      </c>
      <c r="C140" s="35"/>
      <c r="D140" s="39">
        <f t="shared" si="11"/>
        <v>0</v>
      </c>
      <c r="E140" s="35"/>
      <c r="F140" s="35"/>
    </row>
    <row r="141" spans="1:6" ht="63" x14ac:dyDescent="0.25">
      <c r="A141" s="19"/>
      <c r="B141" s="21" t="s">
        <v>228</v>
      </c>
      <c r="C141" s="35">
        <v>2562</v>
      </c>
      <c r="D141" s="39">
        <f t="shared" ref="D141:D204" si="18">E141-C141</f>
        <v>355.30000000000018</v>
      </c>
      <c r="E141" s="35">
        <v>2917.3</v>
      </c>
      <c r="F141" s="35">
        <v>2917.3</v>
      </c>
    </row>
    <row r="142" spans="1:6" ht="78" customHeight="1" x14ac:dyDescent="0.25">
      <c r="A142" s="19"/>
      <c r="B142" s="21" t="s">
        <v>229</v>
      </c>
      <c r="C142" s="35">
        <v>972.9</v>
      </c>
      <c r="D142" s="39">
        <f t="shared" si="18"/>
        <v>126.10000000000002</v>
      </c>
      <c r="E142" s="35">
        <v>1099</v>
      </c>
      <c r="F142" s="35">
        <v>1099</v>
      </c>
    </row>
    <row r="143" spans="1:6" ht="63" hidden="1" x14ac:dyDescent="0.25">
      <c r="A143" s="19"/>
      <c r="B143" s="21" t="s">
        <v>230</v>
      </c>
      <c r="C143" s="35"/>
      <c r="D143" s="39">
        <f t="shared" si="18"/>
        <v>0</v>
      </c>
      <c r="E143" s="35"/>
      <c r="F143" s="35"/>
    </row>
    <row r="144" spans="1:6" ht="111" hidden="1" customHeight="1" x14ac:dyDescent="0.25">
      <c r="A144" s="19"/>
      <c r="B144" s="21" t="s">
        <v>231</v>
      </c>
      <c r="C144" s="35"/>
      <c r="D144" s="39">
        <f t="shared" si="18"/>
        <v>0</v>
      </c>
      <c r="E144" s="35"/>
      <c r="F144" s="35"/>
    </row>
    <row r="145" spans="1:7" ht="111" hidden="1" customHeight="1" x14ac:dyDescent="0.25">
      <c r="A145" s="19"/>
      <c r="B145" s="21"/>
      <c r="C145" s="35"/>
      <c r="D145" s="39">
        <f t="shared" si="18"/>
        <v>0</v>
      </c>
      <c r="E145" s="35"/>
      <c r="F145" s="35"/>
    </row>
    <row r="146" spans="1:7" ht="49.5" customHeight="1" x14ac:dyDescent="0.25">
      <c r="A146" s="64" t="s">
        <v>362</v>
      </c>
      <c r="B146" s="16" t="s">
        <v>232</v>
      </c>
      <c r="C146" s="35">
        <f>C147+C149+C151+C155+C188+C157+C159+C161+C176+C178+C180+C182+C184+C186+C190+C153+C194+C192</f>
        <v>178978.39999999997</v>
      </c>
      <c r="D146" s="39">
        <f t="shared" si="18"/>
        <v>26985.900000000023</v>
      </c>
      <c r="E146" s="35">
        <f>E147+E149+E151+E155+E188+E157+E159+E161+E176+E178+E180+E182+E184+E186+E190+E153+E194+E192</f>
        <v>205964.3</v>
      </c>
      <c r="F146" s="35">
        <f>F147+F149+F151+F155+F188+F157+F159+F161+F176+F178+F180+F182+F184+F186+F190+F153+F194+F192</f>
        <v>205947.19999999998</v>
      </c>
      <c r="G146" s="17"/>
    </row>
    <row r="147" spans="1:7" ht="33.75" hidden="1" customHeight="1" x14ac:dyDescent="0.25">
      <c r="A147" s="64" t="s">
        <v>233</v>
      </c>
      <c r="B147" s="16" t="s">
        <v>234</v>
      </c>
      <c r="C147" s="35">
        <f>C148</f>
        <v>0</v>
      </c>
      <c r="D147" s="39">
        <f t="shared" si="18"/>
        <v>0</v>
      </c>
      <c r="E147" s="35">
        <f>E148</f>
        <v>0</v>
      </c>
      <c r="F147" s="35">
        <f>F148</f>
        <v>0</v>
      </c>
    </row>
    <row r="148" spans="1:7" ht="44.25" hidden="1" customHeight="1" x14ac:dyDescent="0.25">
      <c r="A148" s="64" t="s">
        <v>235</v>
      </c>
      <c r="B148" s="16" t="s">
        <v>236</v>
      </c>
      <c r="C148" s="35"/>
      <c r="D148" s="39">
        <f t="shared" si="18"/>
        <v>0</v>
      </c>
      <c r="E148" s="35"/>
      <c r="F148" s="35"/>
    </row>
    <row r="149" spans="1:7" ht="33.75" hidden="1" customHeight="1" x14ac:dyDescent="0.25">
      <c r="A149" s="64" t="s">
        <v>237</v>
      </c>
      <c r="B149" s="16" t="s">
        <v>238</v>
      </c>
      <c r="C149" s="35">
        <f>C150</f>
        <v>0</v>
      </c>
      <c r="D149" s="39">
        <f t="shared" si="18"/>
        <v>0</v>
      </c>
      <c r="E149" s="35">
        <f>E150</f>
        <v>0</v>
      </c>
      <c r="F149" s="35">
        <f>F150</f>
        <v>0</v>
      </c>
    </row>
    <row r="150" spans="1:7" ht="36" hidden="1" customHeight="1" x14ac:dyDescent="0.25">
      <c r="A150" s="64" t="s">
        <v>239</v>
      </c>
      <c r="B150" s="16" t="s">
        <v>240</v>
      </c>
      <c r="C150" s="35"/>
      <c r="D150" s="39">
        <f t="shared" si="18"/>
        <v>0</v>
      </c>
      <c r="E150" s="35"/>
      <c r="F150" s="35"/>
    </row>
    <row r="151" spans="1:7" ht="36" hidden="1" customHeight="1" x14ac:dyDescent="0.25">
      <c r="A151" s="64" t="s">
        <v>241</v>
      </c>
      <c r="B151" s="16" t="s">
        <v>242</v>
      </c>
      <c r="C151" s="35">
        <f>C152</f>
        <v>0</v>
      </c>
      <c r="D151" s="39">
        <f t="shared" si="18"/>
        <v>0</v>
      </c>
      <c r="E151" s="35">
        <f>E152</f>
        <v>0</v>
      </c>
      <c r="F151" s="35">
        <f>F152</f>
        <v>0</v>
      </c>
    </row>
    <row r="152" spans="1:7" ht="39" hidden="1" customHeight="1" x14ac:dyDescent="0.25">
      <c r="A152" s="64" t="s">
        <v>243</v>
      </c>
      <c r="B152" s="16" t="s">
        <v>244</v>
      </c>
      <c r="C152" s="35"/>
      <c r="D152" s="39">
        <f t="shared" si="18"/>
        <v>0</v>
      </c>
      <c r="E152" s="35"/>
      <c r="F152" s="35"/>
    </row>
    <row r="153" spans="1:7" ht="64.5" customHeight="1" x14ac:dyDescent="0.25">
      <c r="A153" s="64" t="s">
        <v>363</v>
      </c>
      <c r="B153" s="16" t="s">
        <v>245</v>
      </c>
      <c r="C153" s="35">
        <f>SUM(C154)</f>
        <v>12.3</v>
      </c>
      <c r="D153" s="39">
        <f t="shared" si="18"/>
        <v>-2.3000000000000007</v>
      </c>
      <c r="E153" s="35">
        <f>SUM(E154)</f>
        <v>10</v>
      </c>
      <c r="F153" s="35">
        <f>SUM(F154)</f>
        <v>10.4</v>
      </c>
    </row>
    <row r="154" spans="1:7" ht="55.5" customHeight="1" x14ac:dyDescent="0.25">
      <c r="A154" s="64" t="s">
        <v>364</v>
      </c>
      <c r="B154" s="16" t="s">
        <v>246</v>
      </c>
      <c r="C154" s="35">
        <v>12.3</v>
      </c>
      <c r="D154" s="39">
        <f t="shared" si="18"/>
        <v>-2.3000000000000007</v>
      </c>
      <c r="E154" s="35">
        <v>10</v>
      </c>
      <c r="F154" s="35">
        <v>10.4</v>
      </c>
    </row>
    <row r="155" spans="1:7" ht="40.5" hidden="1" customHeight="1" x14ac:dyDescent="0.25">
      <c r="A155" s="64" t="s">
        <v>247</v>
      </c>
      <c r="B155" s="16" t="s">
        <v>248</v>
      </c>
      <c r="C155" s="35">
        <f>C156</f>
        <v>0</v>
      </c>
      <c r="D155" s="39">
        <f t="shared" si="18"/>
        <v>0</v>
      </c>
      <c r="E155" s="35">
        <f>E156</f>
        <v>0</v>
      </c>
      <c r="F155" s="35">
        <f>F156</f>
        <v>0</v>
      </c>
    </row>
    <row r="156" spans="1:7" ht="24" hidden="1" customHeight="1" x14ac:dyDescent="0.25">
      <c r="A156" s="64" t="s">
        <v>249</v>
      </c>
      <c r="B156" s="16" t="s">
        <v>250</v>
      </c>
      <c r="C156" s="35"/>
      <c r="D156" s="39">
        <f t="shared" si="18"/>
        <v>0</v>
      </c>
      <c r="E156" s="35"/>
      <c r="F156" s="35"/>
    </row>
    <row r="157" spans="1:7" ht="24.75" hidden="1" customHeight="1" x14ac:dyDescent="0.25">
      <c r="A157" s="64" t="s">
        <v>251</v>
      </c>
      <c r="B157" s="16" t="s">
        <v>252</v>
      </c>
      <c r="C157" s="35">
        <f>C158</f>
        <v>0</v>
      </c>
      <c r="D157" s="39">
        <f t="shared" si="18"/>
        <v>0</v>
      </c>
      <c r="E157" s="35">
        <f>E158</f>
        <v>0</v>
      </c>
      <c r="F157" s="35">
        <f>F158</f>
        <v>0</v>
      </c>
    </row>
    <row r="158" spans="1:7" ht="33" hidden="1" customHeight="1" x14ac:dyDescent="0.25">
      <c r="A158" s="64" t="s">
        <v>253</v>
      </c>
      <c r="B158" s="16" t="s">
        <v>254</v>
      </c>
      <c r="C158" s="35"/>
      <c r="D158" s="39">
        <f t="shared" si="18"/>
        <v>0</v>
      </c>
      <c r="E158" s="35"/>
      <c r="F158" s="35"/>
    </row>
    <row r="159" spans="1:7" ht="37.5" hidden="1" customHeight="1" x14ac:dyDescent="0.25">
      <c r="A159" s="64" t="s">
        <v>255</v>
      </c>
      <c r="B159" s="16" t="s">
        <v>256</v>
      </c>
      <c r="C159" s="35">
        <f>C160</f>
        <v>0</v>
      </c>
      <c r="D159" s="39">
        <f t="shared" si="18"/>
        <v>0</v>
      </c>
      <c r="E159" s="35">
        <f>E160</f>
        <v>0</v>
      </c>
      <c r="F159" s="35">
        <f>F160</f>
        <v>0</v>
      </c>
    </row>
    <row r="160" spans="1:7" ht="48.75" hidden="1" customHeight="1" x14ac:dyDescent="0.25">
      <c r="A160" s="64" t="s">
        <v>257</v>
      </c>
      <c r="B160" s="16" t="s">
        <v>258</v>
      </c>
      <c r="C160" s="35"/>
      <c r="D160" s="39">
        <f t="shared" si="18"/>
        <v>0</v>
      </c>
      <c r="E160" s="35"/>
      <c r="F160" s="35"/>
    </row>
    <row r="161" spans="1:6" ht="45" customHeight="1" x14ac:dyDescent="0.25">
      <c r="A161" s="64" t="s">
        <v>365</v>
      </c>
      <c r="B161" s="16" t="s">
        <v>259</v>
      </c>
      <c r="C161" s="35">
        <f>C162</f>
        <v>173058.9</v>
      </c>
      <c r="D161" s="39">
        <f t="shared" si="18"/>
        <v>26753.299999999988</v>
      </c>
      <c r="E161" s="35">
        <f>E162</f>
        <v>199812.19999999998</v>
      </c>
      <c r="F161" s="35">
        <f>F162</f>
        <v>199812.19999999998</v>
      </c>
    </row>
    <row r="162" spans="1:6" ht="47.25" x14ac:dyDescent="0.25">
      <c r="A162" s="64" t="s">
        <v>366</v>
      </c>
      <c r="B162" s="16" t="s">
        <v>260</v>
      </c>
      <c r="C162" s="35">
        <f>SUM(C163:C175)</f>
        <v>173058.9</v>
      </c>
      <c r="D162" s="39">
        <f t="shared" si="18"/>
        <v>26753.299999999988</v>
      </c>
      <c r="E162" s="35">
        <f>SUM(E163:E175)</f>
        <v>199812.19999999998</v>
      </c>
      <c r="F162" s="35">
        <f>SUM(F163:F175)</f>
        <v>199812.19999999998</v>
      </c>
    </row>
    <row r="163" spans="1:6" s="23" customFormat="1" ht="90" x14ac:dyDescent="0.25">
      <c r="A163" s="19"/>
      <c r="B163" s="22" t="s">
        <v>261</v>
      </c>
      <c r="C163" s="42">
        <v>5863</v>
      </c>
      <c r="D163" s="39">
        <f t="shared" si="18"/>
        <v>-6.5</v>
      </c>
      <c r="E163" s="42">
        <v>5856.5</v>
      </c>
      <c r="F163" s="42">
        <v>5856.5</v>
      </c>
    </row>
    <row r="164" spans="1:6" s="23" customFormat="1" ht="90" x14ac:dyDescent="0.25">
      <c r="A164" s="19"/>
      <c r="B164" s="24" t="s">
        <v>262</v>
      </c>
      <c r="C164" s="42">
        <v>99.5</v>
      </c>
      <c r="D164" s="39">
        <f t="shared" si="18"/>
        <v>0</v>
      </c>
      <c r="E164" s="42">
        <v>99.5</v>
      </c>
      <c r="F164" s="42">
        <v>99.5</v>
      </c>
    </row>
    <row r="165" spans="1:6" s="23" customFormat="1" ht="90" x14ac:dyDescent="0.25">
      <c r="A165" s="19"/>
      <c r="B165" s="25" t="s">
        <v>263</v>
      </c>
      <c r="C165" s="42">
        <v>0.3</v>
      </c>
      <c r="D165" s="39">
        <f t="shared" si="18"/>
        <v>-0.3</v>
      </c>
      <c r="E165" s="42">
        <v>0</v>
      </c>
      <c r="F165" s="42">
        <v>0</v>
      </c>
    </row>
    <row r="166" spans="1:6" s="23" customFormat="1" ht="75" x14ac:dyDescent="0.25">
      <c r="A166" s="19"/>
      <c r="B166" s="24" t="s">
        <v>264</v>
      </c>
      <c r="C166" s="42">
        <v>1426.1</v>
      </c>
      <c r="D166" s="39">
        <f t="shared" si="18"/>
        <v>5.3000000000001819</v>
      </c>
      <c r="E166" s="42">
        <v>1431.4</v>
      </c>
      <c r="F166" s="42">
        <v>1431.4</v>
      </c>
    </row>
    <row r="167" spans="1:6" s="23" customFormat="1" ht="150" x14ac:dyDescent="0.25">
      <c r="A167" s="19"/>
      <c r="B167" s="25" t="s">
        <v>265</v>
      </c>
      <c r="C167" s="42">
        <v>163364.6</v>
      </c>
      <c r="D167" s="39">
        <f t="shared" si="18"/>
        <v>26412.399999999994</v>
      </c>
      <c r="E167" s="42">
        <v>189777</v>
      </c>
      <c r="F167" s="42">
        <v>189777</v>
      </c>
    </row>
    <row r="168" spans="1:6" s="23" customFormat="1" ht="45" x14ac:dyDescent="0.25">
      <c r="A168" s="19"/>
      <c r="B168" s="24" t="s">
        <v>266</v>
      </c>
      <c r="C168" s="42">
        <v>594.6</v>
      </c>
      <c r="D168" s="39">
        <f t="shared" si="18"/>
        <v>143.39999999999998</v>
      </c>
      <c r="E168" s="42">
        <v>738</v>
      </c>
      <c r="F168" s="42">
        <v>738</v>
      </c>
    </row>
    <row r="169" spans="1:6" s="23" customFormat="1" ht="60" x14ac:dyDescent="0.25">
      <c r="A169" s="19"/>
      <c r="B169" s="25" t="s">
        <v>267</v>
      </c>
      <c r="C169" s="42">
        <v>799.1</v>
      </c>
      <c r="D169" s="39">
        <f t="shared" si="18"/>
        <v>132.79999999999995</v>
      </c>
      <c r="E169" s="42">
        <v>931.9</v>
      </c>
      <c r="F169" s="42">
        <v>931.9</v>
      </c>
    </row>
    <row r="170" spans="1:6" s="23" customFormat="1" ht="60" x14ac:dyDescent="0.25">
      <c r="A170" s="19"/>
      <c r="B170" s="25" t="s">
        <v>268</v>
      </c>
      <c r="C170" s="42">
        <v>51.6</v>
      </c>
      <c r="D170" s="39">
        <f t="shared" si="18"/>
        <v>0.5</v>
      </c>
      <c r="E170" s="42">
        <v>52.1</v>
      </c>
      <c r="F170" s="42">
        <v>52.1</v>
      </c>
    </row>
    <row r="171" spans="1:6" s="23" customFormat="1" ht="90" x14ac:dyDescent="0.25">
      <c r="A171" s="19"/>
      <c r="B171" s="25" t="s">
        <v>269</v>
      </c>
      <c r="C171" s="42">
        <v>185.9</v>
      </c>
      <c r="D171" s="39">
        <f t="shared" si="18"/>
        <v>39.199999999999989</v>
      </c>
      <c r="E171" s="42">
        <v>225.1</v>
      </c>
      <c r="F171" s="42">
        <v>225.1</v>
      </c>
    </row>
    <row r="172" spans="1:6" s="23" customFormat="1" ht="60" x14ac:dyDescent="0.25">
      <c r="A172" s="19"/>
      <c r="B172" s="25" t="s">
        <v>270</v>
      </c>
      <c r="C172" s="42">
        <v>403.9</v>
      </c>
      <c r="D172" s="39">
        <f t="shared" si="18"/>
        <v>-45.399999999999977</v>
      </c>
      <c r="E172" s="42">
        <v>358.5</v>
      </c>
      <c r="F172" s="42">
        <v>358.5</v>
      </c>
    </row>
    <row r="173" spans="1:6" s="23" customFormat="1" ht="120" x14ac:dyDescent="0.25">
      <c r="A173" s="19"/>
      <c r="B173" s="25" t="s">
        <v>271</v>
      </c>
      <c r="C173" s="42">
        <v>191.9</v>
      </c>
      <c r="D173" s="39">
        <f t="shared" si="18"/>
        <v>0</v>
      </c>
      <c r="E173" s="42">
        <v>191.9</v>
      </c>
      <c r="F173" s="42">
        <v>191.9</v>
      </c>
    </row>
    <row r="174" spans="1:6" s="23" customFormat="1" ht="60" x14ac:dyDescent="0.25">
      <c r="A174" s="19"/>
      <c r="B174" s="25" t="s">
        <v>272</v>
      </c>
      <c r="C174" s="42">
        <v>0.1</v>
      </c>
      <c r="D174" s="39">
        <f t="shared" si="18"/>
        <v>53.4</v>
      </c>
      <c r="E174" s="42">
        <v>53.5</v>
      </c>
      <c r="F174" s="42">
        <v>53.5</v>
      </c>
    </row>
    <row r="175" spans="1:6" s="23" customFormat="1" ht="75" x14ac:dyDescent="0.25">
      <c r="A175" s="19"/>
      <c r="B175" s="25" t="s">
        <v>273</v>
      </c>
      <c r="C175" s="42">
        <v>78.3</v>
      </c>
      <c r="D175" s="39">
        <f t="shared" si="18"/>
        <v>18.5</v>
      </c>
      <c r="E175" s="42">
        <v>96.8</v>
      </c>
      <c r="F175" s="42">
        <v>96.8</v>
      </c>
    </row>
    <row r="176" spans="1:6" ht="15.75" hidden="1" customHeight="1" x14ac:dyDescent="0.25">
      <c r="A176" s="15" t="s">
        <v>274</v>
      </c>
      <c r="B176" s="26"/>
      <c r="C176" s="42"/>
      <c r="D176" s="39">
        <f t="shared" si="18"/>
        <v>0</v>
      </c>
      <c r="E176" s="42"/>
      <c r="F176" s="42"/>
    </row>
    <row r="177" spans="1:6" ht="15.75" hidden="1" customHeight="1" x14ac:dyDescent="0.25">
      <c r="A177" s="15" t="s">
        <v>275</v>
      </c>
      <c r="B177" s="27"/>
      <c r="C177" s="42"/>
      <c r="D177" s="39">
        <f t="shared" si="18"/>
        <v>0</v>
      </c>
      <c r="E177" s="42"/>
      <c r="F177" s="42"/>
    </row>
    <row r="178" spans="1:6" ht="63" hidden="1" customHeight="1" x14ac:dyDescent="0.25">
      <c r="A178" s="15" t="s">
        <v>276</v>
      </c>
      <c r="B178" s="16" t="s">
        <v>277</v>
      </c>
      <c r="C178" s="35">
        <f>C179</f>
        <v>0</v>
      </c>
      <c r="D178" s="39">
        <f t="shared" si="18"/>
        <v>0</v>
      </c>
      <c r="E178" s="35">
        <f>E179</f>
        <v>0</v>
      </c>
      <c r="F178" s="35">
        <f>F179</f>
        <v>0</v>
      </c>
    </row>
    <row r="179" spans="1:6" ht="63" hidden="1" customHeight="1" x14ac:dyDescent="0.25">
      <c r="A179" s="15" t="s">
        <v>278</v>
      </c>
      <c r="B179" s="16" t="s">
        <v>279</v>
      </c>
      <c r="C179" s="35">
        <v>0</v>
      </c>
      <c r="D179" s="39">
        <f t="shared" si="18"/>
        <v>0</v>
      </c>
      <c r="E179" s="35">
        <v>0</v>
      </c>
      <c r="F179" s="35">
        <v>0</v>
      </c>
    </row>
    <row r="180" spans="1:6" ht="108.75" customHeight="1" x14ac:dyDescent="0.25">
      <c r="A180" s="64" t="s">
        <v>367</v>
      </c>
      <c r="B180" s="16" t="s">
        <v>326</v>
      </c>
      <c r="C180" s="35">
        <f>C181</f>
        <v>5368.4</v>
      </c>
      <c r="D180" s="39">
        <f t="shared" si="18"/>
        <v>-314.69999999999982</v>
      </c>
      <c r="E180" s="35">
        <f>E181</f>
        <v>5053.7</v>
      </c>
      <c r="F180" s="35">
        <f>F181</f>
        <v>5053.7</v>
      </c>
    </row>
    <row r="181" spans="1:6" ht="94.5" customHeight="1" x14ac:dyDescent="0.25">
      <c r="A181" s="64" t="s">
        <v>368</v>
      </c>
      <c r="B181" s="16" t="s">
        <v>326</v>
      </c>
      <c r="C181" s="35">
        <v>5368.4</v>
      </c>
      <c r="D181" s="39">
        <f t="shared" si="18"/>
        <v>-314.69999999999982</v>
      </c>
      <c r="E181" s="35">
        <v>5053.7</v>
      </c>
      <c r="F181" s="35">
        <v>5053.7</v>
      </c>
    </row>
    <row r="182" spans="1:6" ht="31.5" hidden="1" customHeight="1" x14ac:dyDescent="0.25">
      <c r="A182" s="64" t="s">
        <v>280</v>
      </c>
      <c r="B182" s="16" t="s">
        <v>281</v>
      </c>
      <c r="C182" s="35">
        <f>C183</f>
        <v>0</v>
      </c>
      <c r="D182" s="39">
        <f t="shared" si="18"/>
        <v>0</v>
      </c>
      <c r="E182" s="35">
        <f>E183</f>
        <v>0</v>
      </c>
      <c r="F182" s="35">
        <f>F183</f>
        <v>0</v>
      </c>
    </row>
    <row r="183" spans="1:6" ht="110.25" hidden="1" customHeight="1" x14ac:dyDescent="0.25">
      <c r="A183" s="64" t="s">
        <v>282</v>
      </c>
      <c r="B183" s="16" t="s">
        <v>283</v>
      </c>
      <c r="C183" s="35">
        <v>0</v>
      </c>
      <c r="D183" s="39">
        <f t="shared" si="18"/>
        <v>0</v>
      </c>
      <c r="E183" s="35">
        <v>0</v>
      </c>
      <c r="F183" s="35">
        <v>0</v>
      </c>
    </row>
    <row r="184" spans="1:6" ht="63" hidden="1" customHeight="1" x14ac:dyDescent="0.25">
      <c r="A184" s="64" t="s">
        <v>284</v>
      </c>
      <c r="B184" s="16" t="s">
        <v>285</v>
      </c>
      <c r="C184" s="35">
        <f>C185</f>
        <v>0</v>
      </c>
      <c r="D184" s="39">
        <f t="shared" si="18"/>
        <v>0</v>
      </c>
      <c r="E184" s="35">
        <f>E185</f>
        <v>0</v>
      </c>
      <c r="F184" s="35">
        <f>F185</f>
        <v>0</v>
      </c>
    </row>
    <row r="185" spans="1:6" ht="63" hidden="1" customHeight="1" x14ac:dyDescent="0.25">
      <c r="A185" s="64" t="s">
        <v>286</v>
      </c>
      <c r="B185" s="16" t="s">
        <v>287</v>
      </c>
      <c r="C185" s="35"/>
      <c r="D185" s="39">
        <f t="shared" si="18"/>
        <v>0</v>
      </c>
      <c r="E185" s="35"/>
      <c r="F185" s="35"/>
    </row>
    <row r="186" spans="1:6" ht="94.5" hidden="1" x14ac:dyDescent="0.25">
      <c r="A186" s="64" t="s">
        <v>288</v>
      </c>
      <c r="B186" s="16" t="s">
        <v>289</v>
      </c>
      <c r="C186" s="35">
        <f>C187</f>
        <v>0</v>
      </c>
      <c r="D186" s="39">
        <f t="shared" si="18"/>
        <v>0</v>
      </c>
      <c r="E186" s="35">
        <f>E187</f>
        <v>0</v>
      </c>
      <c r="F186" s="35">
        <f>F187</f>
        <v>0</v>
      </c>
    </row>
    <row r="187" spans="1:6" ht="110.25" hidden="1" x14ac:dyDescent="0.25">
      <c r="A187" s="64" t="s">
        <v>290</v>
      </c>
      <c r="B187" s="16" t="s">
        <v>291</v>
      </c>
      <c r="C187" s="35"/>
      <c r="D187" s="39">
        <f t="shared" si="18"/>
        <v>0</v>
      </c>
      <c r="E187" s="35"/>
      <c r="F187" s="35"/>
    </row>
    <row r="188" spans="1:6" ht="47.25" x14ac:dyDescent="0.25">
      <c r="A188" s="64" t="s">
        <v>369</v>
      </c>
      <c r="B188" s="16" t="s">
        <v>292</v>
      </c>
      <c r="C188" s="35">
        <f>C189</f>
        <v>538.79999999999995</v>
      </c>
      <c r="D188" s="39">
        <f>E188-C188</f>
        <v>364.6</v>
      </c>
      <c r="E188" s="35">
        <v>903.4</v>
      </c>
      <c r="F188" s="35">
        <f>F189</f>
        <v>903.4</v>
      </c>
    </row>
    <row r="189" spans="1:6" s="29" customFormat="1" ht="47.25" x14ac:dyDescent="0.25">
      <c r="A189" s="65" t="s">
        <v>370</v>
      </c>
      <c r="B189" s="28" t="s">
        <v>293</v>
      </c>
      <c r="C189" s="36">
        <v>538.79999999999995</v>
      </c>
      <c r="D189" s="39">
        <f t="shared" si="18"/>
        <v>364.6</v>
      </c>
      <c r="E189" s="36">
        <v>903.4</v>
      </c>
      <c r="F189" s="36">
        <v>903.4</v>
      </c>
    </row>
    <row r="190" spans="1:6" ht="78.75" x14ac:dyDescent="0.25">
      <c r="A190" s="64" t="s">
        <v>371</v>
      </c>
      <c r="B190" s="16" t="s">
        <v>294</v>
      </c>
      <c r="C190" s="35">
        <v>0</v>
      </c>
      <c r="D190" s="39">
        <f t="shared" si="18"/>
        <v>100.9</v>
      </c>
      <c r="E190" s="35">
        <f>E191</f>
        <v>100.9</v>
      </c>
      <c r="F190" s="35">
        <f>F191</f>
        <v>122.2</v>
      </c>
    </row>
    <row r="191" spans="1:6" ht="75.75" customHeight="1" x14ac:dyDescent="0.25">
      <c r="A191" s="64" t="s">
        <v>372</v>
      </c>
      <c r="B191" s="16" t="s">
        <v>295</v>
      </c>
      <c r="C191" s="35">
        <v>0</v>
      </c>
      <c r="D191" s="39">
        <f t="shared" si="18"/>
        <v>100.9</v>
      </c>
      <c r="E191" s="35">
        <v>100.9</v>
      </c>
      <c r="F191" s="35">
        <v>122.2</v>
      </c>
    </row>
    <row r="192" spans="1:6" ht="68.25" customHeight="1" x14ac:dyDescent="0.25">
      <c r="A192" s="64" t="s">
        <v>354</v>
      </c>
      <c r="B192" s="30" t="s">
        <v>329</v>
      </c>
      <c r="C192" s="37">
        <v>0</v>
      </c>
      <c r="D192" s="39">
        <f t="shared" si="18"/>
        <v>84.1</v>
      </c>
      <c r="E192" s="37">
        <f>E193</f>
        <v>84.1</v>
      </c>
      <c r="F192" s="37">
        <f>F193</f>
        <v>45.3</v>
      </c>
    </row>
    <row r="193" spans="1:6" ht="66.75" customHeight="1" x14ac:dyDescent="0.25">
      <c r="A193" s="64" t="s">
        <v>354</v>
      </c>
      <c r="B193" s="30" t="s">
        <v>330</v>
      </c>
      <c r="C193" s="37">
        <v>0</v>
      </c>
      <c r="D193" s="39">
        <f t="shared" si="18"/>
        <v>84.1</v>
      </c>
      <c r="E193" s="37">
        <v>84.1</v>
      </c>
      <c r="F193" s="37">
        <v>45.3</v>
      </c>
    </row>
    <row r="194" spans="1:6" ht="31.5" hidden="1" customHeight="1" x14ac:dyDescent="0.25">
      <c r="A194" s="64" t="s">
        <v>296</v>
      </c>
      <c r="B194" s="16" t="s">
        <v>297</v>
      </c>
      <c r="C194" s="41"/>
      <c r="D194" s="39">
        <f t="shared" si="18"/>
        <v>0</v>
      </c>
      <c r="E194" s="35">
        <f>E195</f>
        <v>0</v>
      </c>
      <c r="F194" s="35">
        <f>F195</f>
        <v>0</v>
      </c>
    </row>
    <row r="195" spans="1:6" ht="47.25" hidden="1" customHeight="1" x14ac:dyDescent="0.25">
      <c r="A195" s="64" t="s">
        <v>298</v>
      </c>
      <c r="B195" s="16" t="s">
        <v>299</v>
      </c>
      <c r="C195" s="41"/>
      <c r="D195" s="39">
        <f t="shared" si="18"/>
        <v>0</v>
      </c>
      <c r="E195" s="35">
        <v>0</v>
      </c>
      <c r="F195" s="35">
        <v>0</v>
      </c>
    </row>
    <row r="196" spans="1:6" hidden="1" x14ac:dyDescent="0.25">
      <c r="A196" s="64" t="s">
        <v>300</v>
      </c>
      <c r="B196" s="16" t="s">
        <v>301</v>
      </c>
      <c r="C196" s="41"/>
      <c r="D196" s="39">
        <f t="shared" si="18"/>
        <v>0</v>
      </c>
      <c r="E196" s="35">
        <f>E197+E199+E201</f>
        <v>0</v>
      </c>
      <c r="F196" s="35">
        <f>F197+F199+F201</f>
        <v>0</v>
      </c>
    </row>
    <row r="197" spans="1:6" ht="63" hidden="1" customHeight="1" x14ac:dyDescent="0.25">
      <c r="A197" s="64" t="s">
        <v>302</v>
      </c>
      <c r="B197" s="16" t="s">
        <v>303</v>
      </c>
      <c r="C197" s="41"/>
      <c r="D197" s="39">
        <f t="shared" si="18"/>
        <v>0</v>
      </c>
      <c r="E197" s="35">
        <f>E198</f>
        <v>0</v>
      </c>
      <c r="F197" s="35">
        <f>F198</f>
        <v>0</v>
      </c>
    </row>
    <row r="198" spans="1:6" ht="63" hidden="1" customHeight="1" x14ac:dyDescent="0.25">
      <c r="A198" s="64" t="s">
        <v>304</v>
      </c>
      <c r="B198" s="16" t="s">
        <v>305</v>
      </c>
      <c r="C198" s="41"/>
      <c r="D198" s="39">
        <f t="shared" si="18"/>
        <v>0</v>
      </c>
      <c r="E198" s="35"/>
      <c r="F198" s="35"/>
    </row>
    <row r="199" spans="1:6" ht="63" hidden="1" x14ac:dyDescent="0.25">
      <c r="A199" s="65" t="s">
        <v>306</v>
      </c>
      <c r="B199" s="28" t="s">
        <v>307</v>
      </c>
      <c r="C199" s="43"/>
      <c r="D199" s="39">
        <f t="shared" si="18"/>
        <v>0</v>
      </c>
      <c r="E199" s="35">
        <f>E200</f>
        <v>0</v>
      </c>
      <c r="F199" s="35">
        <f>F200</f>
        <v>0</v>
      </c>
    </row>
    <row r="200" spans="1:6" ht="78.75" hidden="1" x14ac:dyDescent="0.25">
      <c r="A200" s="65" t="s">
        <v>308</v>
      </c>
      <c r="B200" s="28" t="s">
        <v>309</v>
      </c>
      <c r="C200" s="43"/>
      <c r="D200" s="39">
        <f t="shared" si="18"/>
        <v>0</v>
      </c>
      <c r="E200" s="35"/>
      <c r="F200" s="35"/>
    </row>
    <row r="201" spans="1:6" s="10" customFormat="1" hidden="1" x14ac:dyDescent="0.25">
      <c r="A201" s="50" t="s">
        <v>310</v>
      </c>
      <c r="B201" s="53" t="s">
        <v>311</v>
      </c>
      <c r="C201" s="44"/>
      <c r="D201" s="39">
        <f t="shared" si="18"/>
        <v>0</v>
      </c>
      <c r="E201" s="56">
        <f>E202</f>
        <v>0</v>
      </c>
      <c r="F201" s="56">
        <f>F202</f>
        <v>0</v>
      </c>
    </row>
    <row r="202" spans="1:6" s="10" customFormat="1" ht="15.75" hidden="1" customHeight="1" x14ac:dyDescent="0.25">
      <c r="A202" s="51" t="s">
        <v>312</v>
      </c>
      <c r="B202" s="54" t="s">
        <v>313</v>
      </c>
      <c r="C202" s="45"/>
      <c r="D202" s="39">
        <f t="shared" si="18"/>
        <v>0</v>
      </c>
      <c r="E202" s="56"/>
      <c r="F202" s="56"/>
    </row>
    <row r="203" spans="1:6" s="11" customFormat="1" ht="15.75" hidden="1" customHeight="1" x14ac:dyDescent="0.25">
      <c r="A203" s="52" t="s">
        <v>314</v>
      </c>
      <c r="B203" s="55" t="s">
        <v>315</v>
      </c>
      <c r="C203" s="46"/>
      <c r="D203" s="39">
        <f t="shared" si="18"/>
        <v>0</v>
      </c>
      <c r="E203" s="56">
        <f>SUM(E204)</f>
        <v>0</v>
      </c>
      <c r="F203" s="56">
        <f>SUM(F204)</f>
        <v>0</v>
      </c>
    </row>
    <row r="204" spans="1:6" s="11" customFormat="1" ht="31.5" hidden="1" x14ac:dyDescent="0.25">
      <c r="A204" s="49" t="s">
        <v>316</v>
      </c>
      <c r="B204" s="12" t="s">
        <v>317</v>
      </c>
      <c r="C204" s="46"/>
      <c r="D204" s="39">
        <f t="shared" si="18"/>
        <v>0</v>
      </c>
      <c r="E204" s="47"/>
      <c r="F204" s="47"/>
    </row>
    <row r="205" spans="1:6" ht="110.25" hidden="1" x14ac:dyDescent="0.25">
      <c r="A205" s="64" t="s">
        <v>318</v>
      </c>
      <c r="B205" s="16" t="s">
        <v>319</v>
      </c>
      <c r="C205" s="41"/>
      <c r="D205" s="39">
        <f t="shared" ref="D205:D211" si="19">E205-C205</f>
        <v>0</v>
      </c>
      <c r="E205" s="34">
        <f>E206</f>
        <v>0</v>
      </c>
      <c r="F205" s="34">
        <f>F206</f>
        <v>0</v>
      </c>
    </row>
    <row r="206" spans="1:6" ht="63" hidden="1" x14ac:dyDescent="0.25">
      <c r="A206" s="64" t="s">
        <v>320</v>
      </c>
      <c r="B206" s="16" t="s">
        <v>321</v>
      </c>
      <c r="C206" s="41"/>
      <c r="D206" s="39">
        <f t="shared" si="19"/>
        <v>0</v>
      </c>
      <c r="E206" s="35"/>
      <c r="F206" s="35"/>
    </row>
    <row r="207" spans="1:6" ht="47.25" hidden="1" x14ac:dyDescent="0.25">
      <c r="A207" s="64" t="s">
        <v>322</v>
      </c>
      <c r="B207" s="16" t="s">
        <v>323</v>
      </c>
      <c r="C207" s="41"/>
      <c r="D207" s="39">
        <f t="shared" si="19"/>
        <v>0</v>
      </c>
      <c r="E207" s="35">
        <f>E208</f>
        <v>0</v>
      </c>
      <c r="F207" s="35">
        <f>F208</f>
        <v>0</v>
      </c>
    </row>
    <row r="208" spans="1:6" ht="47.25" hidden="1" x14ac:dyDescent="0.25">
      <c r="A208" s="64" t="s">
        <v>324</v>
      </c>
      <c r="B208" s="16" t="s">
        <v>325</v>
      </c>
      <c r="C208" s="41"/>
      <c r="D208" s="39">
        <f t="shared" si="19"/>
        <v>0</v>
      </c>
      <c r="E208" s="35"/>
      <c r="F208" s="35"/>
    </row>
    <row r="209" spans="1:6" ht="15" customHeight="1" x14ac:dyDescent="0.25">
      <c r="A209" s="64" t="s">
        <v>353</v>
      </c>
      <c r="B209" s="30" t="s">
        <v>301</v>
      </c>
      <c r="C209" s="41">
        <v>90</v>
      </c>
      <c r="D209" s="39">
        <f t="shared" si="19"/>
        <v>0</v>
      </c>
      <c r="E209" s="35">
        <v>90</v>
      </c>
      <c r="F209" s="38">
        <f>F210</f>
        <v>90</v>
      </c>
    </row>
    <row r="210" spans="1:6" ht="69" customHeight="1" x14ac:dyDescent="0.25">
      <c r="A210" s="65" t="s">
        <v>352</v>
      </c>
      <c r="B210" s="31" t="s">
        <v>307</v>
      </c>
      <c r="C210" s="43">
        <v>90</v>
      </c>
      <c r="D210" s="39">
        <f t="shared" si="19"/>
        <v>0</v>
      </c>
      <c r="E210" s="35">
        <v>90</v>
      </c>
      <c r="F210" s="38">
        <v>90</v>
      </c>
    </row>
    <row r="211" spans="1:6" ht="78.75" customHeight="1" x14ac:dyDescent="0.25">
      <c r="A211" s="65" t="s">
        <v>351</v>
      </c>
      <c r="B211" s="31" t="s">
        <v>309</v>
      </c>
      <c r="C211" s="43">
        <v>90</v>
      </c>
      <c r="D211" s="39">
        <f t="shared" si="19"/>
        <v>0</v>
      </c>
      <c r="E211" s="35">
        <v>90</v>
      </c>
      <c r="F211" s="38">
        <v>90</v>
      </c>
    </row>
  </sheetData>
  <mergeCells count="12">
    <mergeCell ref="A201:A203"/>
    <mergeCell ref="B201:B203"/>
    <mergeCell ref="E201:E203"/>
    <mergeCell ref="F201:F203"/>
    <mergeCell ref="E1:F2"/>
    <mergeCell ref="A4:F5"/>
    <mergeCell ref="A8:A10"/>
    <mergeCell ref="B8:B10"/>
    <mergeCell ref="C8:C10"/>
    <mergeCell ref="D8:D10"/>
    <mergeCell ref="E8:E10"/>
    <mergeCell ref="F8:F10"/>
  </mergeCells>
  <pageMargins left="0.9055118110236221" right="0" top="0" bottom="0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</vt:lpstr>
      <vt:lpstr>'7'!Заголовки_для_печати</vt:lpstr>
      <vt:lpstr>'7'!Область_печати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finOtdeL</cp:lastModifiedBy>
  <cp:lastPrinted>2018-12-03T11:50:55Z</cp:lastPrinted>
  <dcterms:created xsi:type="dcterms:W3CDTF">2017-10-31T07:47:35Z</dcterms:created>
  <dcterms:modified xsi:type="dcterms:W3CDTF">2018-12-03T11:51:28Z</dcterms:modified>
</cp:coreProperties>
</file>