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45" windowWidth="12120" windowHeight="7815" tabRatio="728" activeTab="3"/>
  </bookViews>
  <sheets>
    <sheet name="Прил.5 май" sheetId="1" r:id="rId1"/>
    <sheet name="Прил.7 май" sheetId="2" r:id="rId2"/>
    <sheet name="Прил.9 май" sheetId="3" r:id="rId3"/>
    <sheet name="Прил.11май" sheetId="4" r:id="rId4"/>
  </sheets>
  <definedNames>
    <definedName name="_Toc105952697" localSheetId="1">'Прил.7 май'!#REF!</definedName>
    <definedName name="_Toc105952698" localSheetId="1">'Прил.7 май'!#REF!</definedName>
    <definedName name="_xlnm.Print_Area" localSheetId="3">'Прил.11май'!$A$1:$L$126</definedName>
    <definedName name="_xlnm.Print_Area" localSheetId="0">'Прил.5 май'!$A$1:$H$45</definedName>
    <definedName name="_xlnm.Print_Area" localSheetId="1">'Прил.7 май'!$A$1:$F$33</definedName>
    <definedName name="_xlnm.Print_Area" localSheetId="2">'Прил.9 май'!$A$1:$N$65</definedName>
    <definedName name="п" localSheetId="3">#REF!</definedName>
    <definedName name="п" localSheetId="0">#REF!</definedName>
    <definedName name="п" localSheetId="1">#REF!</definedName>
    <definedName name="п" localSheetId="2">#REF!</definedName>
    <definedName name="п">#REF!</definedName>
    <definedName name="р" localSheetId="3">#REF!</definedName>
    <definedName name="р" localSheetId="2">#REF!</definedName>
    <definedName name="р">#REF!</definedName>
  </definedNames>
  <calcPr fullCalcOnLoad="1"/>
</workbook>
</file>

<file path=xl/sharedStrings.xml><?xml version="1.0" encoding="utf-8"?>
<sst xmlns="http://schemas.openxmlformats.org/spreadsheetml/2006/main" count="1150" uniqueCount="265">
  <si>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</si>
  <si>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</si>
  <si>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</si>
  <si>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</si>
  <si>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</si>
  <si>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</si>
  <si>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</si>
  <si>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</si>
  <si>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</si>
  <si>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</si>
  <si>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Изменения (+;-)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</si>
  <si>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</si>
  <si>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</si>
  <si>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</si>
  <si>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</si>
  <si>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</si>
  <si>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</si>
  <si>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</si>
  <si>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</si>
  <si>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</si>
  <si>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</si>
  <si>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</si>
  <si>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</si>
  <si>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</si>
  <si>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</si>
  <si>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</si>
  <si>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</si>
  <si>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</si>
  <si>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</si>
  <si>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</si>
  <si>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</si>
  <si>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</si>
  <si>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</si>
  <si>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</si>
  <si>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</si>
  <si>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</si>
  <si>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</si>
  <si>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</si>
  <si>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</si>
  <si>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</si>
  <si>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</si>
  <si>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</si>
  <si>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</si>
  <si>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</si>
  <si>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</si>
  <si>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</si>
  <si>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</si>
  <si>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</si>
  <si>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</si>
  <si>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</si>
  <si>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</si>
  <si>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</si>
  <si>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</si>
  <si>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</si>
  <si>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</si>
  <si>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</si>
  <si>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</si>
  <si>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</si>
  <si>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</si>
  <si>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</si>
  <si>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</si>
  <si>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</si>
  <si>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</si>
  <si>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</si>
  <si>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</si>
  <si>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</si>
  <si>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</si>
  <si>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</si>
  <si>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</si>
  <si>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</si>
  <si>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</si>
  <si>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1 11 05035 10 0000 120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</si>
  <si>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</si>
  <si>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</si>
  <si>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</si>
  <si>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</si>
  <si>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</si>
  <si>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</si>
  <si>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</si>
  <si>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</si>
  <si>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</si>
  <si>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</si>
  <si>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</si>
  <si>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0120100000</t>
  </si>
  <si>
    <t>0100000000</t>
  </si>
  <si>
    <t>0130000000</t>
  </si>
  <si>
    <t>0130300000</t>
  </si>
  <si>
    <t>0130100000</t>
  </si>
  <si>
    <t>0130200000</t>
  </si>
  <si>
    <t>9900000000</t>
  </si>
  <si>
    <t>0309</t>
  </si>
  <si>
    <t>0412</t>
  </si>
  <si>
    <t>010А101100</t>
  </si>
  <si>
    <t>010А101110</t>
  </si>
  <si>
    <t>010А101190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</si>
  <si>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</si>
  <si>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</si>
  <si>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</si>
  <si>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</si>
  <si>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</si>
  <si>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НАЦИОНАЛЬНАЯ ОБОРОНА</t>
  </si>
  <si>
    <t>Мобилизационная и вневойсковая подготовка</t>
  </si>
  <si>
    <t>0203</t>
  </si>
  <si>
    <t>0200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</si>
  <si>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</si>
  <si>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</si>
  <si>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</si>
  <si>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</si>
  <si>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</si>
  <si>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</si>
  <si>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</si>
  <si>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</si>
  <si>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Субвенция на осуществление воинского учета на территориях,где отсутствуют военные комиссариаты</t>
  </si>
  <si>
    <t>0120000</t>
  </si>
  <si>
    <t>0122000</t>
  </si>
  <si>
    <t>0130000</t>
  </si>
  <si>
    <t>0133000</t>
  </si>
  <si>
    <t>0132000</t>
  </si>
  <si>
    <t>99</t>
  </si>
  <si>
    <t>9990000</t>
  </si>
  <si>
    <t>999</t>
  </si>
  <si>
    <t>Изменения на 2017 год (+;-)</t>
  </si>
  <si>
    <t>Сумма на  2017 год                      тыс.рублей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</si>
  <si>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</si>
  <si>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Приложение 11</t>
  </si>
  <si>
    <t>Сумма на 2017 год    тыс.руб.</t>
  </si>
  <si>
    <t>990А018000</t>
  </si>
  <si>
    <t>Приложение 9</t>
  </si>
  <si>
    <t>Муниципальная программа "Комплексное развитие территории Нижне-Талдинского сельского поселения на 2015-2018г.г"</t>
  </si>
  <si>
    <t>Подпрограмма "Развитие социально-культурной сферы Нижне-Талдинского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</si>
  <si>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</si>
  <si>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</si>
  <si>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</si>
  <si>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АВЦП" Обеспечение деятельности Администрации МО Нижне-Талдинское сельское поселение на 2015-2018 гг.</t>
  </si>
  <si>
    <t>Подпрограмма "Устойчивое развитие систем жизнеобеспечения Нижне-Талдинского сельского поселения на 2015-2018г.г"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</si>
  <si>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</si>
  <si>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Распределение
бюджета муниципального образования Куладинское сельское поселение  по разделам и подразделам функциональной классификации расходов на 2017год</t>
  </si>
  <si>
    <t>к решению "О бюджете муниципального образования Куладинское сельское поселение на 2017 год и на плановый период 2018-2019 годов"</t>
  </si>
  <si>
    <t>Муниципальная программа "Комплексное развитие территории Куладинского сельского поселения на 2015-2018г.г"</t>
  </si>
  <si>
    <t>АВЦП" Обеспечение деятельности Администрации МО Куладинское сельское поселение на 2015-2018 гг.</t>
  </si>
  <si>
    <t>Подпрограмма "Повышение качества управления муниципальным имуществом и земельными ресурсами Куладинского сельского поселения на 2015-2018г"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</si>
  <si>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Куладинского сельского поселения на 2015-2018гг"</t>
  </si>
  <si>
    <t>Подпрограмма "Устойчивое развитие систем жизнеобеспечения  Куладинского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</si>
  <si>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</si>
  <si>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Подпрограмма "Развитие социально-культурной сферы Куладинского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</si>
  <si>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</si>
  <si>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</si>
  <si>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</si>
  <si>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0110451180</t>
  </si>
  <si>
    <t>013010000</t>
  </si>
  <si>
    <t>990000Ш000</t>
  </si>
  <si>
    <t>0140200000</t>
  </si>
  <si>
    <t>0140000000</t>
  </si>
  <si>
    <t>Ведомственная структура расходов бюджета муниципального образования Куладинское сельское поселение на 2017 год</t>
  </si>
  <si>
    <t>Муниципальная программа "Комплексное развитие территории Куладинское сельского поселения на 2015-2018г.г"</t>
  </si>
  <si>
    <t xml:space="preserve">Приложение  7
к решению «О бюджете муниципального образования Куладинское сельское поселение на 2017 год и на плановый период 2018 - 2019 годов"
</t>
  </si>
  <si>
    <t>Распределение бюджетных ассигнований по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2017 год</t>
  </si>
  <si>
    <t>2 02 35118 10 0000 151</t>
  </si>
  <si>
    <t>2 02 40014 10 0000 151</t>
  </si>
  <si>
    <t>2 02 45160 10 0000 151</t>
  </si>
  <si>
    <t xml:space="preserve">Приложение 5
к решению «О бюджете 
муниципального образования "Куладинское сельское поселение "
на 2017 год и на плановый период 2018 и 2019 годов» </t>
  </si>
  <si>
    <t>Объем поступлений доходов в бюджет муниципального образования "Куладинское сельское поселение" в 2017 году</t>
  </si>
  <si>
    <t>(тыс. рублей)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</si>
  <si>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</si>
  <si>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</si>
  <si>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</si>
  <si>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Сумма на 2017 год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</si>
  <si>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</si>
  <si>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</si>
  <si>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</si>
  <si>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</si>
  <si>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</si>
  <si>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</si>
  <si>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</si>
  <si>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</si>
  <si>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</si>
  <si>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</si>
  <si>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</si>
  <si>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</si>
  <si>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</si>
  <si>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</si>
  <si>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</si>
  <si>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</si>
  <si>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</si>
  <si>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</si>
  <si>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1 06 06000 00 0000 110</t>
  </si>
  <si>
    <t>106 06033 10 0000 110</t>
  </si>
  <si>
    <t>Земельный налог с организаций , обладающих земельным участком, расположенным в границах сельских поселений</t>
  </si>
  <si>
    <t>106 06043 10 0000 110</t>
  </si>
  <si>
    <t>Земельный налог с физических лиц, обладающих земельным участком, расположенным в границах 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</si>
  <si>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</si>
  <si>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</si>
  <si>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</si>
  <si>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</si>
  <si>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</si>
  <si>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</si>
  <si>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</si>
  <si>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</si>
  <si>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</si>
  <si>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</si>
  <si>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</si>
  <si>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</si>
  <si>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1 17 05000 00 0000 180  </t>
  </si>
  <si>
    <t xml:space="preserve">Прочие неналоговые доходы 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</si>
  <si>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</si>
  <si>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</si>
  <si>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 имущества, находящееся в оперативном управлении органов управления сельских поселений (за исключением имущества бюджетных и автономных учреждений)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</si>
  <si>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</si>
  <si>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</si>
  <si>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</si>
  <si>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</si>
  <si>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</si>
  <si>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</si>
  <si>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2 02 15001 10 0000 151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</si>
  <si>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</si>
  <si>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</si>
  <si>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</si>
  <si>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2 02 30000 00 0000 151</t>
  </si>
  <si>
    <t>Субвенции бюджетам субъектов Российской Федерации и муниципальных образований</t>
  </si>
  <si>
    <t>Субвенции  на осуществление первичного воинского учета на территориях, где отсутствуют военные комиссариаты</t>
  </si>
  <si>
    <t xml:space="preserve">2 07 00000 00 0000 180  </t>
  </si>
  <si>
    <t xml:space="preserve">Прочие безвозмездные поступления  </t>
  </si>
  <si>
    <t>Всего доходов</t>
  </si>
  <si>
    <t xml:space="preserve">изменение </t>
  </si>
  <si>
    <t>утверждено доходов</t>
  </si>
  <si>
    <r>
      <t>Налог на имущество физических лиц</t>
    </r>
    <r>
      <rPr>
        <i/>
        <sz val="22"/>
        <rFont val="Times New Roman"/>
        <family val="1"/>
      </rPr>
      <t xml:space="preserve"> </t>
    </r>
    <r>
      <rPr>
        <i/>
        <sz val="22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</si>
  <si>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22"/>
        <color indexed="10"/>
        <rFont val="Times New Roman"/>
        <family val="1"/>
      </rPr>
      <t xml:space="preserve"> </t>
    </r>
  </si>
  <si>
    <t>2 02 40000 00 0000 151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</si>
  <si>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соотсветствии с заключенными соглашениями</t>
  </si>
  <si>
    <t>Прочие межбюджетные трансферты по заключенным соглашениям о передаче полномочий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</si>
  <si>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</si>
  <si>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НЕНАЛОГОВЫЕ ДОХОДЫ</t>
  </si>
  <si>
    <t>406,43</t>
  </si>
  <si>
    <t>20</t>
  </si>
  <si>
    <t>47,4</t>
  </si>
  <si>
    <t>120</t>
  </si>
  <si>
    <t>45</t>
  </si>
  <si>
    <t xml:space="preserve">НАЦИОНАЛЬНАЯ БЕЗОПАСНОСТЬ </t>
  </si>
  <si>
    <t>Защита населения и территории от ЧС природного и техногенного характера, гражданская оборона</t>
  </si>
  <si>
    <t>Утверждено расходов</t>
  </si>
  <si>
    <t>475,78</t>
  </si>
  <si>
    <t>143,69</t>
  </si>
  <si>
    <t>201</t>
  </si>
  <si>
    <t>34,8</t>
  </si>
  <si>
    <t>1,6</t>
  </si>
  <si>
    <t>94,5</t>
  </si>
  <si>
    <t>25,5</t>
  </si>
  <si>
    <t>39,25</t>
  </si>
  <si>
    <t>Развитие  культуры  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</si>
  <si>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Обеспечение защиты населения и территории поселения от чрезвычайных ситуаций природного и техногенного характера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</si>
  <si>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0120400000</t>
  </si>
  <si>
    <t>Уплата пеней, штрафов</t>
  </si>
  <si>
    <t>853</t>
  </si>
  <si>
    <t>00</t>
  </si>
  <si>
    <t>09</t>
  </si>
  <si>
    <t>НАЦИОНАЛЬНАЯ БЕЗОПАСНОСТЬ</t>
  </si>
  <si>
    <t>0130200001</t>
  </si>
  <si>
    <t>0110450000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</si>
  <si>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</si>
  <si>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</si>
  <si>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</si>
  <si>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ЖИЛИЩНО-КОММУНАЛЬНОЕ ХОЗЯЙСТВО</t>
  </si>
  <si>
    <t xml:space="preserve"> ОБРАЗОВАНИЕ</t>
  </si>
  <si>
    <t>КУЛЬТУРА, КИНЕМАТОГРАФИЯ</t>
  </si>
  <si>
    <t>ФИЗИЧЕСКАЯ КУЛЬТУРА И СПОРТ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</si>
</sst>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0&quot;р.&quot;_-;\-* #,##0.0000&quot;р.&quot;_-;_-* &quot;-&quot;??&quot;р.&quot;_-;_-@_-"/>
    <numFmt numFmtId="173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8"/>
      <name val="Arial Cyr"/>
      <family val="0"/>
    </font>
    <font>
      <b/>
      <sz val="20"/>
      <name val="Arial Cyr"/>
      <family val="0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16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48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i/>
      <sz val="22"/>
      <name val="Times New Roman"/>
      <family val="1"/>
    </font>
    <font>
      <i/>
      <sz val="22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i/>
      <sz val="48"/>
      <name val="Times New Roman"/>
      <family val="1"/>
    </font>
    <font>
      <b/>
      <i/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1" fillId="0" borderId="0">
      <alignment/>
      <protection/>
    </xf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64" fontId="5" fillId="0" borderId="0" xfId="0" applyNumberFormat="1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4" fillId="0" borderId="10" xfId="54" applyFont="1" applyFill="1" applyBorder="1" applyAlignment="1">
      <alignment horizontal="left" wrapText="1"/>
      <protection/>
    </xf>
    <xf numFmtId="49" fontId="23" fillId="0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2" fillId="0" borderId="10" xfId="54" applyFont="1" applyFill="1" applyBorder="1" applyAlignment="1">
      <alignment horizontal="left" wrapText="1"/>
      <protection/>
    </xf>
    <xf numFmtId="49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wrapText="1"/>
    </xf>
    <xf numFmtId="0" fontId="23" fillId="0" borderId="10" xfId="53" applyFont="1" applyFill="1" applyBorder="1" applyAlignment="1">
      <alignment horizontal="justify" wrapText="1"/>
      <protection/>
    </xf>
    <xf numFmtId="0" fontId="23" fillId="0" borderId="10" xfId="53" applyFont="1" applyFill="1" applyBorder="1" applyAlignment="1">
      <alignment horizontal="justify"/>
      <protection/>
    </xf>
    <xf numFmtId="0" fontId="21" fillId="0" borderId="10" xfId="53" applyFont="1" applyFill="1" applyBorder="1" applyAlignment="1">
      <alignment horizontal="justify" wrapText="1"/>
      <protection/>
    </xf>
    <xf numFmtId="49" fontId="21" fillId="0" borderId="10" xfId="0" applyNumberFormat="1" applyFont="1" applyFill="1" applyBorder="1" applyAlignment="1">
      <alignment wrapText="1"/>
    </xf>
    <xf numFmtId="0" fontId="23" fillId="0" borderId="10" xfId="0" applyNumberFormat="1" applyFont="1" applyFill="1" applyBorder="1" applyAlignment="1" applyProtection="1">
      <alignment wrapText="1"/>
      <protection/>
    </xf>
    <xf numFmtId="0" fontId="23" fillId="0" borderId="0" xfId="0" applyFont="1" applyFill="1" applyAlignment="1">
      <alignment wrapText="1"/>
    </xf>
    <xf numFmtId="0" fontId="23" fillId="0" borderId="11" xfId="0" applyNumberFormat="1" applyFont="1" applyFill="1" applyBorder="1" applyAlignment="1" applyProtection="1">
      <alignment wrapText="1"/>
      <protection/>
    </xf>
    <xf numFmtId="0" fontId="21" fillId="0" borderId="12" xfId="53" applyFont="1" applyFill="1" applyBorder="1" applyAlignment="1">
      <alignment horizontal="justify" wrapText="1"/>
      <protection/>
    </xf>
    <xf numFmtId="49" fontId="21" fillId="0" borderId="12" xfId="0" applyNumberFormat="1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 wrapText="1"/>
    </xf>
    <xf numFmtId="2" fontId="21" fillId="0" borderId="12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2" fontId="23" fillId="0" borderId="10" xfId="0" applyNumberFormat="1" applyFont="1" applyFill="1" applyBorder="1" applyAlignment="1">
      <alignment wrapText="1"/>
    </xf>
    <xf numFmtId="0" fontId="24" fillId="0" borderId="13" xfId="54" applyFont="1" applyFill="1" applyBorder="1" applyAlignment="1">
      <alignment horizontal="left" wrapText="1"/>
      <protection/>
    </xf>
    <xf numFmtId="0" fontId="23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justify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0" fillId="0" borderId="0" xfId="0" applyFont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49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justify" wrapText="1"/>
    </xf>
    <xf numFmtId="2" fontId="35" fillId="0" borderId="10" xfId="0" applyNumberFormat="1" applyFont="1" applyBorder="1" applyAlignment="1">
      <alignment horizontal="center" wrapText="1"/>
    </xf>
    <xf numFmtId="49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justify" wrapText="1"/>
    </xf>
    <xf numFmtId="49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49" fontId="36" fillId="0" borderId="10" xfId="0" applyNumberFormat="1" applyFont="1" applyBorder="1" applyAlignment="1">
      <alignment horizontal="center" wrapText="1"/>
    </xf>
    <xf numFmtId="0" fontId="37" fillId="24" borderId="10" xfId="0" applyFont="1" applyFill="1" applyBorder="1" applyAlignment="1">
      <alignment wrapText="1"/>
    </xf>
    <xf numFmtId="0" fontId="36" fillId="0" borderId="10" xfId="0" applyFont="1" applyBorder="1" applyAlignment="1">
      <alignment horizontal="left" wrapText="1"/>
    </xf>
    <xf numFmtId="43" fontId="36" fillId="0" borderId="10" xfId="0" applyNumberFormat="1" applyFont="1" applyBorder="1" applyAlignment="1">
      <alignment horizontal="center" wrapText="1"/>
    </xf>
    <xf numFmtId="172" fontId="35" fillId="0" borderId="10" xfId="43" applyNumberFormat="1" applyFont="1" applyBorder="1" applyAlignment="1">
      <alignment horizontal="center" wrapText="1"/>
    </xf>
    <xf numFmtId="2" fontId="35" fillId="0" borderId="10" xfId="43" applyNumberFormat="1" applyFont="1" applyBorder="1" applyAlignment="1">
      <alignment horizontal="center" wrapText="1"/>
    </xf>
    <xf numFmtId="2" fontId="35" fillId="0" borderId="10" xfId="43" applyNumberFormat="1" applyFont="1" applyBorder="1" applyAlignment="1">
      <alignment horizontal="justify" wrapText="1"/>
    </xf>
    <xf numFmtId="172" fontId="36" fillId="0" borderId="10" xfId="43" applyNumberFormat="1" applyFont="1" applyBorder="1" applyAlignment="1">
      <alignment horizontal="center" wrapText="1"/>
    </xf>
    <xf numFmtId="2" fontId="36" fillId="0" borderId="10" xfId="43" applyNumberFormat="1" applyFont="1" applyBorder="1" applyAlignment="1">
      <alignment horizontal="center" wrapText="1"/>
    </xf>
    <xf numFmtId="2" fontId="36" fillId="0" borderId="10" xfId="43" applyNumberFormat="1" applyFont="1" applyBorder="1" applyAlignment="1">
      <alignment horizontal="justify" wrapText="1"/>
    </xf>
    <xf numFmtId="49" fontId="40" fillId="0" borderId="10" xfId="0" applyNumberFormat="1" applyFont="1" applyBorder="1" applyAlignment="1">
      <alignment horizontal="center" wrapText="1"/>
    </xf>
    <xf numFmtId="49" fontId="37" fillId="0" borderId="10" xfId="0" applyNumberFormat="1" applyFont="1" applyBorder="1" applyAlignment="1">
      <alignment horizontal="center" wrapText="1"/>
    </xf>
    <xf numFmtId="3" fontId="36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left" wrapText="1"/>
    </xf>
    <xf numFmtId="2" fontId="36" fillId="0" borderId="10" xfId="0" applyNumberFormat="1" applyFont="1" applyBorder="1" applyAlignment="1">
      <alignment horizontal="center" wrapText="1"/>
    </xf>
    <xf numFmtId="2" fontId="36" fillId="0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2" fontId="37" fillId="0" borderId="10" xfId="0" applyNumberFormat="1" applyFont="1" applyBorder="1" applyAlignment="1">
      <alignment horizontal="center" wrapText="1"/>
    </xf>
    <xf numFmtId="2" fontId="37" fillId="24" borderId="10" xfId="0" applyNumberFormat="1" applyFont="1" applyFill="1" applyBorder="1" applyAlignment="1">
      <alignment horizontal="center" wrapText="1"/>
    </xf>
    <xf numFmtId="2" fontId="41" fillId="0" borderId="10" xfId="0" applyNumberFormat="1" applyFont="1" applyBorder="1" applyAlignment="1">
      <alignment horizontal="justify" wrapText="1"/>
    </xf>
    <xf numFmtId="2" fontId="41" fillId="0" borderId="10" xfId="0" applyNumberFormat="1" applyFont="1" applyBorder="1" applyAlignment="1">
      <alignment horizontal="center" wrapText="1"/>
    </xf>
    <xf numFmtId="2" fontId="36" fillId="0" borderId="10" xfId="0" applyNumberFormat="1" applyFont="1" applyBorder="1" applyAlignment="1">
      <alignment horizontal="justify" wrapText="1"/>
    </xf>
    <xf numFmtId="49" fontId="13" fillId="24" borderId="10" xfId="0" applyNumberFormat="1" applyFont="1" applyFill="1" applyBorder="1" applyAlignment="1">
      <alignment horizontal="center" wrapText="1"/>
    </xf>
    <xf numFmtId="2" fontId="13" fillId="24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2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0" fontId="42" fillId="0" borderId="10" xfId="0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53" applyFont="1" applyFill="1" applyBorder="1" applyAlignment="1">
      <alignment horizontal="justify" wrapText="1"/>
      <protection/>
    </xf>
    <xf numFmtId="0" fontId="42" fillId="0" borderId="10" xfId="53" applyFont="1" applyFill="1" applyBorder="1" applyAlignment="1">
      <alignment horizontal="justify"/>
      <protection/>
    </xf>
    <xf numFmtId="0" fontId="43" fillId="0" borderId="10" xfId="0" applyFont="1" applyFill="1" applyBorder="1" applyAlignment="1">
      <alignment horizontal="center" wrapText="1"/>
    </xf>
    <xf numFmtId="49" fontId="21" fillId="0" borderId="13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49" fontId="21" fillId="0" borderId="15" xfId="0" applyNumberFormat="1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 wrapText="1"/>
    </xf>
    <xf numFmtId="49" fontId="21" fillId="0" borderId="17" xfId="0" applyNumberFormat="1" applyFont="1" applyFill="1" applyBorder="1" applyAlignment="1">
      <alignment horizontal="center" wrapText="1"/>
    </xf>
    <xf numFmtId="49" fontId="21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 wrapText="1"/>
    </xf>
    <xf numFmtId="49" fontId="21" fillId="0" borderId="20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>
      <alignment horizontal="center" wrapText="1"/>
    </xf>
    <xf numFmtId="49" fontId="21" fillId="0" borderId="13" xfId="0" applyNumberFormat="1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center" wrapText="1"/>
    </xf>
    <xf numFmtId="49" fontId="21" fillId="0" borderId="18" xfId="0" applyNumberFormat="1" applyFont="1" applyFill="1" applyBorder="1" applyAlignment="1">
      <alignment horizontal="center" wrapText="1"/>
    </xf>
    <xf numFmtId="49" fontId="23" fillId="0" borderId="22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49" fontId="23" fillId="0" borderId="20" xfId="0" applyNumberFormat="1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 wrapText="1"/>
    </xf>
    <xf numFmtId="49" fontId="21" fillId="0" borderId="20" xfId="0" applyNumberFormat="1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 vertical="top" wrapText="1"/>
    </xf>
    <xf numFmtId="49" fontId="21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 wrapText="1"/>
    </xf>
    <xf numFmtId="49" fontId="27" fillId="0" borderId="0" xfId="0" applyNumberFormat="1" applyFont="1" applyAlignment="1">
      <alignment horizontal="right" wrapText="1"/>
    </xf>
    <xf numFmtId="0" fontId="21" fillId="0" borderId="12" xfId="0" applyFont="1" applyFill="1" applyBorder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45"/>
  <sheetViews>
    <sheetView view="pageBreakPreview" zoomScale="40" zoomScaleNormal="40" zoomScaleSheetLayoutView="40" workbookViewId="0" topLeftCell="A42">
      <selection activeCell="N81" sqref="N81"/>
    </sheetView>
  </sheetViews>
  <sheetFormatPr defaultColWidth="9.00390625" defaultRowHeight="12.75"/>
  <cols>
    <col min="1" max="1" width="6.00390625" style="0" customWidth="1"/>
    <col min="2" max="2" width="25.625" style="0" customWidth="1"/>
    <col min="3" max="3" width="59.875" style="0" customWidth="1"/>
    <col min="4" max="4" width="83.25390625" style="0" customWidth="1"/>
    <col min="5" max="5" width="23.875" style="0" customWidth="1"/>
    <col min="6" max="6" width="25.00390625" style="0" customWidth="1"/>
    <col min="7" max="7" width="0.12890625" style="0" customWidth="1"/>
    <col min="8" max="8" width="23.875" style="0" customWidth="1"/>
  </cols>
  <sheetData>
    <row r="1" spans="3:8" ht="12.75">
      <c r="C1" s="109"/>
      <c r="D1" s="110"/>
      <c r="E1" s="110"/>
      <c r="F1" s="110"/>
      <c r="G1" s="110"/>
      <c r="H1" s="109"/>
    </row>
    <row r="2" spans="3:8" ht="9" customHeight="1">
      <c r="C2" s="109"/>
      <c r="D2" s="110"/>
      <c r="E2" s="110"/>
      <c r="F2" s="110"/>
      <c r="G2" s="110"/>
      <c r="H2" s="111"/>
    </row>
    <row r="3" spans="2:9" ht="20.25">
      <c r="B3" s="112"/>
      <c r="C3" s="113"/>
      <c r="D3" s="114"/>
      <c r="E3" s="114"/>
      <c r="F3" s="207" t="s">
        <v>160</v>
      </c>
      <c r="G3" s="208"/>
      <c r="H3" s="208"/>
      <c r="I3" s="112"/>
    </row>
    <row r="4" spans="1:9" ht="226.5" customHeight="1">
      <c r="A4" s="1"/>
      <c r="B4" s="115"/>
      <c r="C4" s="111"/>
      <c r="D4" s="116"/>
      <c r="E4" s="116"/>
      <c r="F4" s="208"/>
      <c r="G4" s="208"/>
      <c r="H4" s="208"/>
      <c r="I4" s="115"/>
    </row>
    <row r="5" spans="1:9" ht="25.5">
      <c r="A5" s="9"/>
      <c r="B5" s="209" t="s">
        <v>161</v>
      </c>
      <c r="C5" s="210"/>
      <c r="D5" s="210"/>
      <c r="E5" s="210"/>
      <c r="F5" s="210"/>
      <c r="G5" s="210"/>
      <c r="H5" s="210"/>
      <c r="I5" s="115"/>
    </row>
    <row r="6" spans="1:9" ht="20.25">
      <c r="A6" s="1"/>
      <c r="B6" s="118"/>
      <c r="C6" s="119"/>
      <c r="D6" s="120"/>
      <c r="E6" s="120"/>
      <c r="F6" s="120"/>
      <c r="G6" s="120"/>
      <c r="H6" s="121" t="s">
        <v>162</v>
      </c>
      <c r="I6" s="115"/>
    </row>
    <row r="7" spans="1:9" ht="78" customHeight="1">
      <c r="A7" s="9"/>
      <c r="B7" s="133" t="s">
        <v>163</v>
      </c>
      <c r="C7" s="133" t="s">
        <v>164</v>
      </c>
      <c r="D7" s="133" t="s">
        <v>165</v>
      </c>
      <c r="E7" s="133" t="s">
        <v>224</v>
      </c>
      <c r="F7" s="133" t="s">
        <v>223</v>
      </c>
      <c r="G7" s="133" t="s">
        <v>10</v>
      </c>
      <c r="H7" s="133" t="s">
        <v>166</v>
      </c>
      <c r="I7" s="115"/>
    </row>
    <row r="8" spans="1:9" ht="1.5" customHeight="1">
      <c r="A8" s="3"/>
      <c r="B8" s="134"/>
      <c r="C8" s="134"/>
      <c r="D8" s="135"/>
      <c r="E8" s="135"/>
      <c r="F8" s="135"/>
      <c r="G8" s="134"/>
      <c r="H8" s="134"/>
      <c r="I8" s="115"/>
    </row>
    <row r="9" spans="1:10" ht="85.5" customHeight="1">
      <c r="A9" s="9"/>
      <c r="B9" s="136" t="s">
        <v>42</v>
      </c>
      <c r="C9" s="137" t="s">
        <v>167</v>
      </c>
      <c r="D9" s="138" t="s">
        <v>168</v>
      </c>
      <c r="E9" s="139">
        <f>E10+E25</f>
        <v>314.7</v>
      </c>
      <c r="F9" s="139">
        <f>F10+F25</f>
        <v>0</v>
      </c>
      <c r="G9" s="139">
        <f>G10+G25</f>
        <v>202.7</v>
      </c>
      <c r="H9" s="139">
        <f>H10+H25</f>
        <v>314.7</v>
      </c>
      <c r="I9" s="115"/>
      <c r="J9" s="132"/>
    </row>
    <row r="10" spans="1:9" ht="31.5" customHeight="1">
      <c r="A10" s="9"/>
      <c r="B10" s="140"/>
      <c r="C10" s="141"/>
      <c r="D10" s="142" t="s">
        <v>169</v>
      </c>
      <c r="E10" s="159">
        <f>E11+E13+E16+E22</f>
        <v>304.2</v>
      </c>
      <c r="F10" s="159">
        <f>F11+F13+F16+F22</f>
        <v>0</v>
      </c>
      <c r="G10" s="159">
        <f>G11+G13+G16+G22</f>
        <v>192.2</v>
      </c>
      <c r="H10" s="159">
        <f>H11+H13+H16+H22</f>
        <v>304.2</v>
      </c>
      <c r="I10" s="115"/>
    </row>
    <row r="11" spans="1:9" ht="50.25" customHeight="1">
      <c r="A11" s="9"/>
      <c r="B11" s="143" t="s">
        <v>42</v>
      </c>
      <c r="C11" s="144" t="s">
        <v>170</v>
      </c>
      <c r="D11" s="138" t="s">
        <v>171</v>
      </c>
      <c r="E11" s="139">
        <f>E12</f>
        <v>38</v>
      </c>
      <c r="F11" s="139">
        <f>F12</f>
        <v>0</v>
      </c>
      <c r="G11" s="139">
        <f>G12</f>
        <v>38</v>
      </c>
      <c r="H11" s="139">
        <f>H12</f>
        <v>38</v>
      </c>
      <c r="I11" s="115"/>
    </row>
    <row r="12" spans="1:9" ht="192" customHeight="1">
      <c r="A12" s="9"/>
      <c r="B12" s="145" t="s">
        <v>172</v>
      </c>
      <c r="C12" s="145" t="s">
        <v>173</v>
      </c>
      <c r="D12" s="146" t="s">
        <v>174</v>
      </c>
      <c r="E12" s="163">
        <v>38</v>
      </c>
      <c r="F12" s="159"/>
      <c r="G12" s="159">
        <f>H12-F12</f>
        <v>38</v>
      </c>
      <c r="H12" s="159">
        <f>E12+F12</f>
        <v>38</v>
      </c>
      <c r="I12" s="115"/>
    </row>
    <row r="13" spans="1:9" ht="25.5" customHeight="1">
      <c r="A13" s="122"/>
      <c r="B13" s="143" t="s">
        <v>42</v>
      </c>
      <c r="C13" s="137" t="s">
        <v>175</v>
      </c>
      <c r="D13" s="138" t="s">
        <v>176</v>
      </c>
      <c r="E13" s="139">
        <f aca="true" t="shared" si="0" ref="E13:H14">E14</f>
        <v>10</v>
      </c>
      <c r="F13" s="139">
        <f t="shared" si="0"/>
        <v>0</v>
      </c>
      <c r="G13" s="139">
        <f t="shared" si="0"/>
        <v>10</v>
      </c>
      <c r="H13" s="139">
        <f t="shared" si="0"/>
        <v>10</v>
      </c>
      <c r="I13" s="123"/>
    </row>
    <row r="14" spans="1:9" ht="55.5" customHeight="1">
      <c r="A14" s="9"/>
      <c r="B14" s="145" t="s">
        <v>42</v>
      </c>
      <c r="C14" s="141" t="s">
        <v>177</v>
      </c>
      <c r="D14" s="142" t="s">
        <v>178</v>
      </c>
      <c r="E14" s="159">
        <f t="shared" si="0"/>
        <v>10</v>
      </c>
      <c r="F14" s="139">
        <f t="shared" si="0"/>
        <v>0</v>
      </c>
      <c r="G14" s="159">
        <f t="shared" si="0"/>
        <v>10</v>
      </c>
      <c r="H14" s="159">
        <f t="shared" si="0"/>
        <v>10</v>
      </c>
      <c r="I14" s="115"/>
    </row>
    <row r="15" spans="1:9" ht="49.5" customHeight="1">
      <c r="A15" s="9"/>
      <c r="B15" s="145" t="s">
        <v>172</v>
      </c>
      <c r="C15" s="141" t="s">
        <v>179</v>
      </c>
      <c r="D15" s="147" t="s">
        <v>178</v>
      </c>
      <c r="E15" s="159">
        <v>10</v>
      </c>
      <c r="F15" s="159"/>
      <c r="G15" s="159">
        <f>H15-F15</f>
        <v>10</v>
      </c>
      <c r="H15" s="159">
        <f>E15+F15</f>
        <v>10</v>
      </c>
      <c r="I15" s="115"/>
    </row>
    <row r="16" spans="1:9" ht="27.75" customHeight="1">
      <c r="A16" s="122"/>
      <c r="B16" s="143" t="s">
        <v>42</v>
      </c>
      <c r="C16" s="137" t="s">
        <v>180</v>
      </c>
      <c r="D16" s="138" t="s">
        <v>181</v>
      </c>
      <c r="E16" s="139">
        <f>E17+E19</f>
        <v>251.2</v>
      </c>
      <c r="F16" s="139">
        <f>F17+F19</f>
        <v>0</v>
      </c>
      <c r="G16" s="139">
        <f>G17+G19</f>
        <v>139.2</v>
      </c>
      <c r="H16" s="139">
        <f>H17+H19</f>
        <v>251.2</v>
      </c>
      <c r="I16" s="123"/>
    </row>
    <row r="17" spans="1:9" ht="46.5" customHeight="1">
      <c r="A17" s="122"/>
      <c r="B17" s="145" t="s">
        <v>42</v>
      </c>
      <c r="C17" s="141" t="s">
        <v>182</v>
      </c>
      <c r="D17" s="142" t="s">
        <v>225</v>
      </c>
      <c r="E17" s="159">
        <f>E18</f>
        <v>40.2</v>
      </c>
      <c r="F17" s="159">
        <f>F18</f>
        <v>0</v>
      </c>
      <c r="G17" s="159">
        <f>G18</f>
        <v>40.2</v>
      </c>
      <c r="H17" s="159">
        <f>H18</f>
        <v>40.2</v>
      </c>
      <c r="I17" s="123"/>
    </row>
    <row r="18" spans="1:9" ht="135" customHeight="1">
      <c r="A18" s="122"/>
      <c r="B18" s="145" t="s">
        <v>172</v>
      </c>
      <c r="C18" s="145" t="s">
        <v>183</v>
      </c>
      <c r="D18" s="147" t="s">
        <v>184</v>
      </c>
      <c r="E18" s="159">
        <v>40.2</v>
      </c>
      <c r="F18" s="159"/>
      <c r="G18" s="159">
        <f>H18-F18</f>
        <v>40.2</v>
      </c>
      <c r="H18" s="159">
        <f>E18+F18</f>
        <v>40.2</v>
      </c>
      <c r="I18" s="123"/>
    </row>
    <row r="19" spans="1:9" ht="40.5" customHeight="1">
      <c r="A19" s="9"/>
      <c r="B19" s="145" t="s">
        <v>42</v>
      </c>
      <c r="C19" s="141" t="s">
        <v>185</v>
      </c>
      <c r="D19" s="142" t="s">
        <v>226</v>
      </c>
      <c r="E19" s="159">
        <f>E20+E21</f>
        <v>211</v>
      </c>
      <c r="F19" s="159">
        <f>F20+F21</f>
        <v>0</v>
      </c>
      <c r="G19" s="159">
        <f>G20+G21</f>
        <v>99</v>
      </c>
      <c r="H19" s="159">
        <f>H20+H21</f>
        <v>211</v>
      </c>
      <c r="I19" s="115"/>
    </row>
    <row r="20" spans="1:9" ht="108" customHeight="1">
      <c r="A20" s="9"/>
      <c r="B20" s="145" t="s">
        <v>172</v>
      </c>
      <c r="C20" s="148" t="s">
        <v>186</v>
      </c>
      <c r="D20" s="147" t="s">
        <v>187</v>
      </c>
      <c r="E20" s="159">
        <v>91</v>
      </c>
      <c r="F20" s="160"/>
      <c r="G20" s="159">
        <v>99</v>
      </c>
      <c r="H20" s="159">
        <f>E20+F20</f>
        <v>91</v>
      </c>
      <c r="I20" s="115"/>
    </row>
    <row r="21" spans="1:9" ht="103.5" customHeight="1">
      <c r="A21" s="9"/>
      <c r="B21" s="145" t="s">
        <v>172</v>
      </c>
      <c r="C21" s="141" t="s">
        <v>188</v>
      </c>
      <c r="D21" s="147" t="s">
        <v>189</v>
      </c>
      <c r="E21" s="159">
        <v>120</v>
      </c>
      <c r="F21" s="159"/>
      <c r="G21" s="159">
        <v>0</v>
      </c>
      <c r="H21" s="159">
        <f>E21+F21</f>
        <v>120</v>
      </c>
      <c r="I21" s="115"/>
    </row>
    <row r="22" spans="1:9" ht="38.25" customHeight="1">
      <c r="A22" s="122"/>
      <c r="B22" s="143" t="s">
        <v>42</v>
      </c>
      <c r="C22" s="137" t="s">
        <v>190</v>
      </c>
      <c r="D22" s="138" t="s">
        <v>191</v>
      </c>
      <c r="E22" s="139">
        <f>E23</f>
        <v>5</v>
      </c>
      <c r="F22" s="139">
        <f>F23</f>
        <v>0</v>
      </c>
      <c r="G22" s="139">
        <f>G23</f>
        <v>5</v>
      </c>
      <c r="H22" s="139">
        <f>H23</f>
        <v>5</v>
      </c>
      <c r="I22" s="123"/>
    </row>
    <row r="23" spans="1:9" ht="166.5" customHeight="1">
      <c r="A23" s="122"/>
      <c r="B23" s="145" t="s">
        <v>41</v>
      </c>
      <c r="C23" s="141" t="s">
        <v>192</v>
      </c>
      <c r="D23" s="147" t="s">
        <v>193</v>
      </c>
      <c r="E23" s="159">
        <v>5</v>
      </c>
      <c r="F23" s="139"/>
      <c r="G23" s="139">
        <f>H23-F23</f>
        <v>5</v>
      </c>
      <c r="H23" s="139">
        <f>E23+F23</f>
        <v>5</v>
      </c>
      <c r="I23" s="123"/>
    </row>
    <row r="24" spans="1:9" ht="75" customHeight="1">
      <c r="A24" s="122"/>
      <c r="B24" s="145" t="s">
        <v>42</v>
      </c>
      <c r="C24" s="137" t="s">
        <v>194</v>
      </c>
      <c r="D24" s="138" t="s">
        <v>195</v>
      </c>
      <c r="E24" s="139"/>
      <c r="F24" s="139"/>
      <c r="G24" s="139"/>
      <c r="H24" s="139"/>
      <c r="I24" s="123"/>
    </row>
    <row r="25" spans="1:9" ht="33" customHeight="1">
      <c r="A25" s="122"/>
      <c r="B25" s="140"/>
      <c r="C25" s="141"/>
      <c r="D25" s="142" t="s">
        <v>231</v>
      </c>
      <c r="E25" s="139">
        <f aca="true" t="shared" si="1" ref="E25:H26">E26</f>
        <v>10.5</v>
      </c>
      <c r="F25" s="139">
        <f t="shared" si="1"/>
        <v>0</v>
      </c>
      <c r="G25" s="139">
        <f t="shared" si="1"/>
        <v>10.5</v>
      </c>
      <c r="H25" s="139">
        <f t="shared" si="1"/>
        <v>10.5</v>
      </c>
      <c r="I25" s="123"/>
    </row>
    <row r="26" spans="1:9" ht="128.25" customHeight="1">
      <c r="A26" s="122"/>
      <c r="B26" s="149" t="s">
        <v>42</v>
      </c>
      <c r="C26" s="150" t="s">
        <v>204</v>
      </c>
      <c r="D26" s="151" t="s">
        <v>205</v>
      </c>
      <c r="E26" s="150">
        <f t="shared" si="1"/>
        <v>10.5</v>
      </c>
      <c r="F26" s="150">
        <f t="shared" si="1"/>
        <v>0</v>
      </c>
      <c r="G26" s="150">
        <f t="shared" si="1"/>
        <v>10.5</v>
      </c>
      <c r="H26" s="150">
        <f t="shared" si="1"/>
        <v>10.5</v>
      </c>
      <c r="I26" s="123"/>
    </row>
    <row r="27" spans="1:9" ht="142.5" customHeight="1">
      <c r="A27" s="122"/>
      <c r="B27" s="152" t="s">
        <v>41</v>
      </c>
      <c r="C27" s="153" t="s">
        <v>71</v>
      </c>
      <c r="D27" s="154" t="s">
        <v>206</v>
      </c>
      <c r="E27" s="153">
        <v>10.5</v>
      </c>
      <c r="F27" s="153"/>
      <c r="G27" s="153">
        <f>H27-F27</f>
        <v>10.5</v>
      </c>
      <c r="H27" s="153">
        <f>E27+F27</f>
        <v>10.5</v>
      </c>
      <c r="I27" s="123"/>
    </row>
    <row r="28" spans="1:9" ht="142.5" customHeight="1" hidden="1">
      <c r="A28" s="122"/>
      <c r="B28" s="143"/>
      <c r="C28" s="137" t="s">
        <v>196</v>
      </c>
      <c r="D28" s="138" t="s">
        <v>197</v>
      </c>
      <c r="E28" s="139"/>
      <c r="F28" s="139"/>
      <c r="G28" s="139"/>
      <c r="H28" s="139"/>
      <c r="I28" s="123"/>
    </row>
    <row r="29" spans="1:9" ht="142.5" customHeight="1" hidden="1">
      <c r="A29" s="122"/>
      <c r="B29" s="143"/>
      <c r="C29" s="137" t="s">
        <v>198</v>
      </c>
      <c r="D29" s="138" t="s">
        <v>199</v>
      </c>
      <c r="E29" s="139"/>
      <c r="F29" s="139"/>
      <c r="G29" s="139"/>
      <c r="H29" s="139"/>
      <c r="I29" s="123"/>
    </row>
    <row r="30" spans="1:9" ht="142.5" customHeight="1" hidden="1">
      <c r="A30" s="122"/>
      <c r="B30" s="143"/>
      <c r="C30" s="137" t="s">
        <v>200</v>
      </c>
      <c r="D30" s="138" t="s">
        <v>201</v>
      </c>
      <c r="E30" s="139"/>
      <c r="F30" s="139"/>
      <c r="G30" s="139"/>
      <c r="H30" s="139"/>
      <c r="I30" s="123"/>
    </row>
    <row r="31" spans="1:9" ht="142.5" customHeight="1" hidden="1">
      <c r="A31" s="122"/>
      <c r="B31" s="143"/>
      <c r="C31" s="137" t="s">
        <v>202</v>
      </c>
      <c r="D31" s="138" t="s">
        <v>203</v>
      </c>
      <c r="E31" s="139"/>
      <c r="F31" s="139"/>
      <c r="G31" s="139"/>
      <c r="H31" s="139"/>
      <c r="I31" s="123"/>
    </row>
    <row r="32" spans="1:9" ht="24" customHeight="1">
      <c r="A32" s="124"/>
      <c r="B32" s="155" t="s">
        <v>42</v>
      </c>
      <c r="C32" s="137" t="s">
        <v>207</v>
      </c>
      <c r="D32" s="138" t="s">
        <v>208</v>
      </c>
      <c r="E32" s="139">
        <f aca="true" t="shared" si="2" ref="E32:H33">E33</f>
        <v>2318.9</v>
      </c>
      <c r="F32" s="139">
        <f t="shared" si="2"/>
        <v>114.869</v>
      </c>
      <c r="G32" s="139">
        <f t="shared" si="2"/>
        <v>2293.9</v>
      </c>
      <c r="H32" s="139">
        <f t="shared" si="2"/>
        <v>2433.7690000000002</v>
      </c>
      <c r="I32" s="125"/>
    </row>
    <row r="33" spans="1:9" ht="110.25" customHeight="1">
      <c r="A33" s="126"/>
      <c r="B33" s="156" t="s">
        <v>42</v>
      </c>
      <c r="C33" s="141" t="s">
        <v>209</v>
      </c>
      <c r="D33" s="142" t="s">
        <v>210</v>
      </c>
      <c r="E33" s="159">
        <f t="shared" si="2"/>
        <v>2318.9</v>
      </c>
      <c r="F33" s="159">
        <f t="shared" si="2"/>
        <v>114.869</v>
      </c>
      <c r="G33" s="159">
        <f t="shared" si="2"/>
        <v>2293.9</v>
      </c>
      <c r="H33" s="159">
        <f t="shared" si="2"/>
        <v>2433.7690000000002</v>
      </c>
      <c r="I33" s="127"/>
    </row>
    <row r="34" spans="1:9" ht="105" customHeight="1">
      <c r="A34" s="126"/>
      <c r="B34" s="156" t="s">
        <v>42</v>
      </c>
      <c r="C34" s="141" t="s">
        <v>209</v>
      </c>
      <c r="D34" s="142" t="s">
        <v>210</v>
      </c>
      <c r="E34" s="159">
        <f>E35+E38+E40</f>
        <v>2318.9</v>
      </c>
      <c r="F34" s="159">
        <f>F35+F38+F40</f>
        <v>114.869</v>
      </c>
      <c r="G34" s="159">
        <f>G35+G38+G40</f>
        <v>2293.9</v>
      </c>
      <c r="H34" s="159">
        <f>H35+H38+H40</f>
        <v>2433.7690000000002</v>
      </c>
      <c r="I34" s="128"/>
    </row>
    <row r="35" spans="1:9" ht="78" customHeight="1">
      <c r="A35" s="126"/>
      <c r="B35" s="155" t="s">
        <v>42</v>
      </c>
      <c r="C35" s="137" t="s">
        <v>211</v>
      </c>
      <c r="D35" s="138" t="s">
        <v>212</v>
      </c>
      <c r="E35" s="139">
        <f>E36</f>
        <v>2246.5</v>
      </c>
      <c r="F35" s="161">
        <f>F36</f>
        <v>0</v>
      </c>
      <c r="G35" s="161">
        <f>G36</f>
        <v>2246.5</v>
      </c>
      <c r="H35" s="161">
        <f>H36</f>
        <v>2246.5</v>
      </c>
      <c r="I35" s="128"/>
    </row>
    <row r="36" spans="1:9" ht="81.75" customHeight="1">
      <c r="A36" s="126"/>
      <c r="B36" s="156" t="s">
        <v>41</v>
      </c>
      <c r="C36" s="141" t="s">
        <v>213</v>
      </c>
      <c r="D36" s="147" t="s">
        <v>214</v>
      </c>
      <c r="E36" s="159">
        <f>1701.7+544.8</f>
        <v>2246.5</v>
      </c>
      <c r="F36" s="162"/>
      <c r="G36" s="162">
        <f>H36-F36</f>
        <v>2246.5</v>
      </c>
      <c r="H36" s="162">
        <f>E36+F36</f>
        <v>2246.5</v>
      </c>
      <c r="I36" s="128"/>
    </row>
    <row r="37" spans="1:9" ht="50.25" customHeight="1" hidden="1">
      <c r="A37" s="126"/>
      <c r="B37" s="156"/>
      <c r="C37" s="141" t="s">
        <v>215</v>
      </c>
      <c r="D37" s="142" t="s">
        <v>216</v>
      </c>
      <c r="E37" s="159"/>
      <c r="F37" s="162"/>
      <c r="G37" s="164"/>
      <c r="H37" s="162"/>
      <c r="I37" s="128"/>
    </row>
    <row r="38" spans="1:9" ht="130.5" customHeight="1">
      <c r="A38" s="126"/>
      <c r="B38" s="155" t="s">
        <v>42</v>
      </c>
      <c r="C38" s="137" t="s">
        <v>217</v>
      </c>
      <c r="D38" s="138" t="s">
        <v>218</v>
      </c>
      <c r="E38" s="139">
        <f>E39</f>
        <v>47.4</v>
      </c>
      <c r="F38" s="139">
        <f>F39</f>
        <v>0</v>
      </c>
      <c r="G38" s="139">
        <f>G39</f>
        <v>47.4</v>
      </c>
      <c r="H38" s="139">
        <f>H39</f>
        <v>47.4</v>
      </c>
      <c r="I38" s="128"/>
    </row>
    <row r="39" spans="1:9" ht="137.25" customHeight="1">
      <c r="A39" s="126"/>
      <c r="B39" s="156" t="s">
        <v>41</v>
      </c>
      <c r="C39" s="137" t="s">
        <v>157</v>
      </c>
      <c r="D39" s="147" t="s">
        <v>219</v>
      </c>
      <c r="E39" s="159">
        <v>47.4</v>
      </c>
      <c r="F39" s="162"/>
      <c r="G39" s="165">
        <f>H39-F39</f>
        <v>47.4</v>
      </c>
      <c r="H39" s="162">
        <f>E39+F39</f>
        <v>47.4</v>
      </c>
      <c r="I39" s="128"/>
    </row>
    <row r="40" spans="1:9" ht="176.25" customHeight="1">
      <c r="A40" s="126"/>
      <c r="B40" s="155" t="s">
        <v>42</v>
      </c>
      <c r="C40" s="137" t="s">
        <v>227</v>
      </c>
      <c r="D40" s="158" t="s">
        <v>228</v>
      </c>
      <c r="E40" s="139">
        <f>E41+E42</f>
        <v>25</v>
      </c>
      <c r="F40" s="139">
        <f>F41+F42</f>
        <v>114.869</v>
      </c>
      <c r="G40" s="139">
        <f>G41+G42</f>
        <v>0</v>
      </c>
      <c r="H40" s="139">
        <f>H41+H42</f>
        <v>139.869</v>
      </c>
      <c r="I40" s="128"/>
    </row>
    <row r="41" spans="1:9" ht="99" customHeight="1">
      <c r="A41" s="126"/>
      <c r="B41" s="156" t="s">
        <v>41</v>
      </c>
      <c r="C41" s="145" t="s">
        <v>158</v>
      </c>
      <c r="D41" s="147" t="s">
        <v>229</v>
      </c>
      <c r="E41" s="159"/>
      <c r="F41" s="162">
        <v>40</v>
      </c>
      <c r="G41" s="165"/>
      <c r="H41" s="161">
        <f>E41+F41</f>
        <v>40</v>
      </c>
      <c r="I41" s="128"/>
    </row>
    <row r="42" spans="1:9" ht="153.75" customHeight="1">
      <c r="A42" s="126"/>
      <c r="B42" s="156" t="s">
        <v>41</v>
      </c>
      <c r="C42" s="157" t="s">
        <v>159</v>
      </c>
      <c r="D42" s="142" t="s">
        <v>230</v>
      </c>
      <c r="E42" s="159">
        <v>25</v>
      </c>
      <c r="F42" s="160">
        <v>74.869</v>
      </c>
      <c r="G42" s="164"/>
      <c r="H42" s="139">
        <f>E42+F42</f>
        <v>99.869</v>
      </c>
      <c r="I42" s="128"/>
    </row>
    <row r="43" spans="1:9" ht="22.5" customHeight="1" hidden="1">
      <c r="A43" s="9"/>
      <c r="B43" s="145" t="s">
        <v>42</v>
      </c>
      <c r="C43" s="141" t="s">
        <v>220</v>
      </c>
      <c r="D43" s="142" t="s">
        <v>221</v>
      </c>
      <c r="E43" s="159"/>
      <c r="F43" s="159"/>
      <c r="G43" s="166"/>
      <c r="H43" s="159"/>
      <c r="I43" s="115"/>
    </row>
    <row r="44" spans="1:9" ht="25.5" customHeight="1">
      <c r="A44" s="9"/>
      <c r="B44" s="143"/>
      <c r="C44" s="137"/>
      <c r="D44" s="138" t="s">
        <v>222</v>
      </c>
      <c r="E44" s="139">
        <f>E9+E32</f>
        <v>2633.6</v>
      </c>
      <c r="F44" s="139">
        <f>F9+F32</f>
        <v>114.869</v>
      </c>
      <c r="G44" s="139">
        <f>G9+G32</f>
        <v>2496.6</v>
      </c>
      <c r="H44" s="139">
        <f>H9+H32</f>
        <v>2748.469</v>
      </c>
      <c r="I44" s="115"/>
    </row>
    <row r="45" spans="1:9" ht="20.25">
      <c r="A45" s="8"/>
      <c r="B45" s="129"/>
      <c r="C45" s="129"/>
      <c r="D45" s="130"/>
      <c r="E45" s="130"/>
      <c r="F45" s="131"/>
      <c r="G45" s="129"/>
      <c r="H45" s="117"/>
      <c r="I45" s="112"/>
    </row>
  </sheetData>
  <sheetProtection/>
  <mergeCells count="2">
    <mergeCell ref="F3:H4"/>
    <mergeCell ref="B5:H5"/>
  </mergeCells>
  <printOptions/>
  <pageMargins left="0.7" right="0.7" top="0.75" bottom="0.75" header="0.3" footer="0.3"/>
  <pageSetup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120"/>
  <sheetViews>
    <sheetView view="pageBreakPreview" zoomScale="40" zoomScaleNormal="50" zoomScaleSheetLayoutView="40" zoomScalePageLayoutView="0" workbookViewId="0" topLeftCell="A26">
      <selection activeCell="A1" sqref="A1:F34"/>
    </sheetView>
  </sheetViews>
  <sheetFormatPr defaultColWidth="9.00390625" defaultRowHeight="12.75"/>
  <cols>
    <col min="1" max="1" width="15.375" style="0" customWidth="1"/>
    <col min="2" max="2" width="97.25390625" style="5" customWidth="1"/>
    <col min="3" max="4" width="21.00390625" style="2" customWidth="1"/>
    <col min="5" max="5" width="19.75390625" style="4" customWidth="1"/>
    <col min="6" max="6" width="26.75390625" style="1" customWidth="1"/>
  </cols>
  <sheetData>
    <row r="1" spans="2:6" ht="28.5" customHeight="1">
      <c r="B1" s="30"/>
      <c r="C1" s="211"/>
      <c r="D1" s="211"/>
      <c r="E1" s="211"/>
      <c r="F1" s="211"/>
    </row>
    <row r="2" spans="2:6" ht="81" customHeight="1" hidden="1">
      <c r="B2" s="30"/>
      <c r="C2" s="211"/>
      <c r="D2" s="211"/>
      <c r="E2" s="211"/>
      <c r="F2" s="211"/>
    </row>
    <row r="3" spans="2:6" ht="102" customHeight="1">
      <c r="B3" s="30"/>
      <c r="C3" s="212" t="s">
        <v>155</v>
      </c>
      <c r="D3" s="212"/>
      <c r="E3" s="212"/>
      <c r="F3" s="212"/>
    </row>
    <row r="4" spans="2:6" ht="105" customHeight="1">
      <c r="B4" s="213" t="s">
        <v>136</v>
      </c>
      <c r="C4" s="213"/>
      <c r="D4" s="213"/>
      <c r="E4" s="213"/>
      <c r="F4" s="213"/>
    </row>
    <row r="5" spans="2:6" s="6" customFormat="1" ht="26.25">
      <c r="B5" s="31"/>
      <c r="C5" s="43"/>
      <c r="D5" s="43"/>
      <c r="E5" s="31"/>
      <c r="F5" s="44"/>
    </row>
    <row r="6" spans="2:6" s="10" customFormat="1" ht="79.5" customHeight="1">
      <c r="B6" s="28" t="s">
        <v>15</v>
      </c>
      <c r="C6" s="28" t="s">
        <v>35</v>
      </c>
      <c r="D6" s="28" t="s">
        <v>239</v>
      </c>
      <c r="E6" s="28" t="s">
        <v>10</v>
      </c>
      <c r="F6" s="28" t="s">
        <v>125</v>
      </c>
    </row>
    <row r="7" spans="2:9" s="10" customFormat="1" ht="26.25">
      <c r="B7" s="28">
        <v>1</v>
      </c>
      <c r="C7" s="29">
        <v>2</v>
      </c>
      <c r="D7" s="29"/>
      <c r="E7" s="28">
        <v>3</v>
      </c>
      <c r="F7" s="28">
        <v>4</v>
      </c>
      <c r="G7" s="12"/>
      <c r="H7" s="13"/>
      <c r="I7" s="11"/>
    </row>
    <row r="8" spans="2:9" s="8" customFormat="1" ht="39.75" customHeight="1">
      <c r="B8" s="45" t="s">
        <v>43</v>
      </c>
      <c r="C8" s="32" t="s">
        <v>23</v>
      </c>
      <c r="D8" s="42">
        <f>D9+D10+D11</f>
        <v>1353</v>
      </c>
      <c r="E8" s="42">
        <f>E9+E10+E11</f>
        <v>0</v>
      </c>
      <c r="F8" s="42">
        <f>F9+F10+F11</f>
        <v>1353</v>
      </c>
      <c r="G8" s="15"/>
      <c r="H8" s="13"/>
      <c r="I8" s="14"/>
    </row>
    <row r="9" spans="2:9" s="8" customFormat="1" ht="75" customHeight="1">
      <c r="B9" s="37" t="s">
        <v>77</v>
      </c>
      <c r="C9" s="33" t="s">
        <v>78</v>
      </c>
      <c r="D9" s="170" t="s">
        <v>232</v>
      </c>
      <c r="E9" s="41"/>
      <c r="F9" s="41">
        <f>D9+E9</f>
        <v>406.43</v>
      </c>
      <c r="G9" s="15"/>
      <c r="H9" s="13"/>
      <c r="I9" s="14"/>
    </row>
    <row r="10" spans="2:9" s="8" customFormat="1" ht="106.5" customHeight="1">
      <c r="B10" s="37" t="s">
        <v>14</v>
      </c>
      <c r="C10" s="33" t="s">
        <v>24</v>
      </c>
      <c r="D10" s="170">
        <f>912.97+13.6</f>
        <v>926.57</v>
      </c>
      <c r="E10" s="41"/>
      <c r="F10" s="41">
        <f>D10+E10</f>
        <v>926.57</v>
      </c>
      <c r="G10" s="12"/>
      <c r="H10" s="12"/>
      <c r="I10" s="14"/>
    </row>
    <row r="11" spans="2:9" s="8" customFormat="1" ht="34.5" customHeight="1">
      <c r="B11" s="34" t="s">
        <v>2</v>
      </c>
      <c r="C11" s="167" t="s">
        <v>72</v>
      </c>
      <c r="D11" s="171" t="s">
        <v>233</v>
      </c>
      <c r="E11" s="168"/>
      <c r="F11" s="41">
        <f>D11+E11</f>
        <v>20</v>
      </c>
      <c r="G11" s="12"/>
      <c r="H11" s="13"/>
      <c r="I11" s="14"/>
    </row>
    <row r="12" spans="2:9" s="8" customFormat="1" ht="39" customHeight="1">
      <c r="B12" s="35" t="s">
        <v>100</v>
      </c>
      <c r="C12" s="32" t="s">
        <v>103</v>
      </c>
      <c r="D12" s="42" t="str">
        <f>D13</f>
        <v>47,4</v>
      </c>
      <c r="E12" s="42">
        <f>E13</f>
        <v>0</v>
      </c>
      <c r="F12" s="42">
        <f>F13</f>
        <v>47.4</v>
      </c>
      <c r="G12" s="12"/>
      <c r="H12" s="13"/>
      <c r="I12" s="14"/>
    </row>
    <row r="13" spans="2:9" s="8" customFormat="1" ht="41.25" customHeight="1">
      <c r="B13" s="38" t="s">
        <v>101</v>
      </c>
      <c r="C13" s="33" t="s">
        <v>102</v>
      </c>
      <c r="D13" s="170" t="s">
        <v>234</v>
      </c>
      <c r="E13" s="41"/>
      <c r="F13" s="41">
        <f>D13+E13</f>
        <v>47.4</v>
      </c>
      <c r="G13" s="12"/>
      <c r="H13" s="13"/>
      <c r="I13" s="14"/>
    </row>
    <row r="14" spans="2:9" s="8" customFormat="1" ht="56.25" customHeight="1" hidden="1">
      <c r="B14" s="35" t="s">
        <v>48</v>
      </c>
      <c r="C14" s="32" t="s">
        <v>25</v>
      </c>
      <c r="D14" s="169"/>
      <c r="E14" s="42">
        <f>E15+E16</f>
        <v>0</v>
      </c>
      <c r="F14" s="42">
        <f>F15+F16</f>
        <v>0</v>
      </c>
      <c r="G14" s="12"/>
      <c r="H14" s="12"/>
      <c r="I14" s="14"/>
    </row>
    <row r="15" spans="2:9" s="8" customFormat="1" ht="98.25" customHeight="1" hidden="1">
      <c r="B15" s="37" t="s">
        <v>80</v>
      </c>
      <c r="C15" s="33" t="s">
        <v>90</v>
      </c>
      <c r="D15" s="170"/>
      <c r="E15" s="41"/>
      <c r="F15" s="41"/>
      <c r="G15" s="12"/>
      <c r="H15" s="12"/>
      <c r="I15" s="14"/>
    </row>
    <row r="16" spans="2:9" s="8" customFormat="1" ht="73.5" customHeight="1" hidden="1">
      <c r="B16" s="36" t="s">
        <v>69</v>
      </c>
      <c r="C16" s="33" t="s">
        <v>26</v>
      </c>
      <c r="D16" s="170"/>
      <c r="E16" s="41"/>
      <c r="F16" s="41"/>
      <c r="G16" s="12"/>
      <c r="H16" s="12"/>
      <c r="I16" s="14"/>
    </row>
    <row r="17" spans="2:9" s="8" customFormat="1" ht="36" customHeight="1">
      <c r="B17" s="35" t="s">
        <v>237</v>
      </c>
      <c r="C17" s="32" t="s">
        <v>25</v>
      </c>
      <c r="D17" s="169">
        <f>D18</f>
        <v>3</v>
      </c>
      <c r="E17" s="169">
        <f>E18</f>
        <v>0</v>
      </c>
      <c r="F17" s="169">
        <f>F18</f>
        <v>3</v>
      </c>
      <c r="G17" s="12"/>
      <c r="H17" s="12"/>
      <c r="I17" s="14"/>
    </row>
    <row r="18" spans="2:9" s="8" customFormat="1" ht="52.5" customHeight="1">
      <c r="B18" s="37" t="s">
        <v>238</v>
      </c>
      <c r="C18" s="33" t="s">
        <v>90</v>
      </c>
      <c r="D18" s="170">
        <v>3</v>
      </c>
      <c r="E18" s="41"/>
      <c r="F18" s="41">
        <f>D18+E18</f>
        <v>3</v>
      </c>
      <c r="G18" s="12"/>
      <c r="H18" s="12"/>
      <c r="I18" s="14"/>
    </row>
    <row r="19" spans="2:9" s="8" customFormat="1" ht="52.5" customHeight="1">
      <c r="B19" s="46" t="s">
        <v>49</v>
      </c>
      <c r="C19" s="39" t="s">
        <v>27</v>
      </c>
      <c r="D19" s="42" t="str">
        <f>D20</f>
        <v>120</v>
      </c>
      <c r="E19" s="42">
        <f>E20</f>
        <v>-90</v>
      </c>
      <c r="F19" s="42">
        <f>F20</f>
        <v>30</v>
      </c>
      <c r="G19" s="12"/>
      <c r="H19" s="13"/>
      <c r="I19" s="14"/>
    </row>
    <row r="20" spans="2:9" s="8" customFormat="1" ht="57.75" customHeight="1">
      <c r="B20" s="37" t="s">
        <v>81</v>
      </c>
      <c r="C20" s="40" t="s">
        <v>91</v>
      </c>
      <c r="D20" s="172" t="s">
        <v>235</v>
      </c>
      <c r="E20" s="41">
        <v>-90</v>
      </c>
      <c r="F20" s="41">
        <f>D20+E20</f>
        <v>30</v>
      </c>
      <c r="G20" s="12"/>
      <c r="H20" s="13"/>
      <c r="I20" s="14"/>
    </row>
    <row r="21" spans="2:9" s="8" customFormat="1" ht="48" customHeight="1">
      <c r="B21" s="45" t="s">
        <v>51</v>
      </c>
      <c r="C21" s="39" t="s">
        <v>28</v>
      </c>
      <c r="D21" s="42" t="str">
        <f>D22</f>
        <v>45</v>
      </c>
      <c r="E21" s="42">
        <f>E22</f>
        <v>40</v>
      </c>
      <c r="F21" s="42">
        <f>F22</f>
        <v>85</v>
      </c>
      <c r="G21" s="12"/>
      <c r="H21" s="13"/>
      <c r="I21" s="14"/>
    </row>
    <row r="22" spans="2:9" s="8" customFormat="1" ht="51.75" customHeight="1">
      <c r="B22" s="37" t="s">
        <v>53</v>
      </c>
      <c r="C22" s="40" t="s">
        <v>29</v>
      </c>
      <c r="D22" s="172" t="s">
        <v>236</v>
      </c>
      <c r="E22" s="41">
        <v>40</v>
      </c>
      <c r="F22" s="41">
        <f>D22+E22</f>
        <v>85</v>
      </c>
      <c r="G22" s="12"/>
      <c r="H22" s="12"/>
      <c r="I22" s="14"/>
    </row>
    <row r="23" spans="2:9" s="8" customFormat="1" ht="36.75" customHeight="1">
      <c r="B23" s="45" t="s">
        <v>6</v>
      </c>
      <c r="C23" s="39" t="s">
        <v>73</v>
      </c>
      <c r="D23" s="42">
        <f>D24</f>
        <v>39.25</v>
      </c>
      <c r="E23" s="42">
        <f>E24</f>
        <v>0</v>
      </c>
      <c r="F23" s="42">
        <f>F24</f>
        <v>39.25</v>
      </c>
      <c r="G23" s="12"/>
      <c r="H23" s="12"/>
      <c r="I23" s="14"/>
    </row>
    <row r="24" spans="2:9" s="8" customFormat="1" ht="30.75" customHeight="1">
      <c r="B24" s="37" t="s">
        <v>8</v>
      </c>
      <c r="C24" s="40" t="s">
        <v>74</v>
      </c>
      <c r="D24" s="172">
        <v>39.25</v>
      </c>
      <c r="E24" s="41">
        <v>0</v>
      </c>
      <c r="F24" s="41">
        <f>D24+E24</f>
        <v>39.25</v>
      </c>
      <c r="G24" s="12"/>
      <c r="H24" s="12"/>
      <c r="I24" s="14"/>
    </row>
    <row r="25" spans="2:9" s="8" customFormat="1" ht="28.5" customHeight="1">
      <c r="B25" s="45" t="s">
        <v>54</v>
      </c>
      <c r="C25" s="39" t="s">
        <v>30</v>
      </c>
      <c r="D25" s="42">
        <f>D26</f>
        <v>375.01</v>
      </c>
      <c r="E25" s="42">
        <f>E26</f>
        <v>164.869</v>
      </c>
      <c r="F25" s="42">
        <f>F26</f>
        <v>539.879</v>
      </c>
      <c r="G25" s="12"/>
      <c r="H25" s="13"/>
      <c r="I25" s="14"/>
    </row>
    <row r="26" spans="2:9" s="8" customFormat="1" ht="33.75" customHeight="1">
      <c r="B26" s="37" t="s">
        <v>56</v>
      </c>
      <c r="C26" s="40" t="s">
        <v>31</v>
      </c>
      <c r="D26" s="172">
        <f>365.88+9.13</f>
        <v>375.01</v>
      </c>
      <c r="E26" s="41">
        <f>74.869+90</f>
        <v>164.869</v>
      </c>
      <c r="F26" s="41">
        <f>D26+E26</f>
        <v>539.879</v>
      </c>
      <c r="G26" s="12"/>
      <c r="H26" s="13"/>
      <c r="I26" s="14"/>
    </row>
    <row r="27" spans="2:9" s="8" customFormat="1" ht="39" customHeight="1">
      <c r="B27" s="45" t="s">
        <v>57</v>
      </c>
      <c r="C27" s="39" t="s">
        <v>32</v>
      </c>
      <c r="D27" s="42">
        <f>D28</f>
        <v>676.67</v>
      </c>
      <c r="E27" s="42">
        <f>E28</f>
        <v>0</v>
      </c>
      <c r="F27" s="42">
        <f>F28</f>
        <v>676.67</v>
      </c>
      <c r="G27" s="12"/>
      <c r="H27" s="13"/>
      <c r="I27" s="14"/>
    </row>
    <row r="28" spans="2:9" s="8" customFormat="1" ht="61.5" customHeight="1">
      <c r="B28" s="38" t="s">
        <v>33</v>
      </c>
      <c r="C28" s="40" t="s">
        <v>34</v>
      </c>
      <c r="D28" s="172">
        <v>676.67</v>
      </c>
      <c r="E28" s="41">
        <v>0</v>
      </c>
      <c r="F28" s="41">
        <f>D28+E28</f>
        <v>676.67</v>
      </c>
      <c r="G28" s="12"/>
      <c r="H28" s="13"/>
      <c r="I28" s="14"/>
    </row>
    <row r="29" spans="2:9" s="8" customFormat="1" ht="30" customHeight="1" hidden="1">
      <c r="B29" s="37" t="s">
        <v>59</v>
      </c>
      <c r="C29" s="40">
        <v>99</v>
      </c>
      <c r="D29" s="172"/>
      <c r="E29" s="41"/>
      <c r="F29" s="47">
        <v>0</v>
      </c>
      <c r="G29" s="12"/>
      <c r="H29" s="13"/>
      <c r="I29" s="14"/>
    </row>
    <row r="30" spans="2:6" s="8" customFormat="1" ht="42" customHeight="1">
      <c r="B30" s="45" t="s">
        <v>60</v>
      </c>
      <c r="C30" s="32"/>
      <c r="D30" s="42">
        <f>D8+D12+D19+D21+D23+D25+D27+D17</f>
        <v>2659.33</v>
      </c>
      <c r="E30" s="42">
        <f>E8+E12+E19+E21+E23+E25+E27+E17</f>
        <v>114.869</v>
      </c>
      <c r="F30" s="42">
        <f>F8+F12+F19+F21+F23+F25+F27+F17</f>
        <v>2774.199</v>
      </c>
    </row>
    <row r="31" spans="2:6" s="8" customFormat="1" ht="26.25">
      <c r="B31" s="48"/>
      <c r="C31" s="49"/>
      <c r="D31" s="49"/>
      <c r="E31" s="50"/>
      <c r="F31" s="51"/>
    </row>
    <row r="32" spans="2:6" s="8" customFormat="1" ht="26.25">
      <c r="B32" s="48"/>
      <c r="C32" s="52"/>
      <c r="D32" s="52"/>
      <c r="E32" s="53"/>
      <c r="F32" s="54"/>
    </row>
    <row r="33" spans="2:6" s="8" customFormat="1" ht="26.25">
      <c r="B33" s="48"/>
      <c r="C33" s="52"/>
      <c r="D33" s="52"/>
      <c r="E33" s="53"/>
      <c r="F33" s="54"/>
    </row>
    <row r="34" spans="2:6" s="8" customFormat="1" ht="26.25">
      <c r="B34" s="48"/>
      <c r="C34" s="52"/>
      <c r="D34" s="52"/>
      <c r="E34" s="53"/>
      <c r="F34" s="54"/>
    </row>
    <row r="35" spans="2:6" s="8" customFormat="1" ht="26.25">
      <c r="B35" s="48"/>
      <c r="C35" s="52"/>
      <c r="D35" s="52"/>
      <c r="E35" s="53"/>
      <c r="F35" s="54"/>
    </row>
    <row r="36" spans="2:6" s="8" customFormat="1" ht="26.25">
      <c r="B36" s="48"/>
      <c r="C36" s="52"/>
      <c r="D36" s="52"/>
      <c r="E36" s="53"/>
      <c r="F36" s="54"/>
    </row>
    <row r="37" spans="2:6" s="8" customFormat="1" ht="26.25">
      <c r="B37" s="48"/>
      <c r="C37" s="52"/>
      <c r="D37" s="52"/>
      <c r="E37" s="53"/>
      <c r="F37" s="54"/>
    </row>
    <row r="38" spans="2:6" s="8" customFormat="1" ht="26.25">
      <c r="B38" s="48"/>
      <c r="C38" s="52"/>
      <c r="D38" s="52"/>
      <c r="E38" s="53"/>
      <c r="F38" s="54"/>
    </row>
    <row r="39" spans="2:6" s="8" customFormat="1" ht="26.25">
      <c r="B39" s="48"/>
      <c r="C39" s="52"/>
      <c r="D39" s="52"/>
      <c r="E39" s="53"/>
      <c r="F39" s="54"/>
    </row>
    <row r="40" spans="2:6" s="8" customFormat="1" ht="26.25">
      <c r="B40" s="48"/>
      <c r="C40" s="52"/>
      <c r="D40" s="52"/>
      <c r="E40" s="53"/>
      <c r="F40" s="54"/>
    </row>
    <row r="41" spans="2:6" s="8" customFormat="1" ht="26.25">
      <c r="B41" s="48"/>
      <c r="C41" s="52"/>
      <c r="D41" s="52"/>
      <c r="E41" s="53"/>
      <c r="F41" s="54"/>
    </row>
    <row r="42" spans="2:6" s="8" customFormat="1" ht="26.25">
      <c r="B42" s="48"/>
      <c r="C42" s="52"/>
      <c r="D42" s="52"/>
      <c r="E42" s="53"/>
      <c r="F42" s="54"/>
    </row>
    <row r="43" spans="2:6" s="8" customFormat="1" ht="26.25">
      <c r="B43" s="48"/>
      <c r="C43" s="52"/>
      <c r="D43" s="52"/>
      <c r="E43" s="53"/>
      <c r="F43" s="54"/>
    </row>
    <row r="44" spans="2:6" s="8" customFormat="1" ht="26.25">
      <c r="B44" s="48"/>
      <c r="C44" s="52"/>
      <c r="D44" s="52"/>
      <c r="E44" s="53"/>
      <c r="F44" s="54"/>
    </row>
    <row r="45" spans="2:6" s="8" customFormat="1" ht="26.25">
      <c r="B45" s="48"/>
      <c r="C45" s="52"/>
      <c r="D45" s="52"/>
      <c r="E45" s="53"/>
      <c r="F45" s="54"/>
    </row>
    <row r="46" spans="2:6" s="8" customFormat="1" ht="26.25">
      <c r="B46" s="48"/>
      <c r="C46" s="52"/>
      <c r="D46" s="52"/>
      <c r="E46" s="53"/>
      <c r="F46" s="54"/>
    </row>
    <row r="47" spans="2:6" s="8" customFormat="1" ht="26.25">
      <c r="B47" s="48"/>
      <c r="C47" s="52"/>
      <c r="D47" s="52"/>
      <c r="E47" s="53"/>
      <c r="F47" s="54"/>
    </row>
    <row r="48" spans="2:6" s="8" customFormat="1" ht="26.25">
      <c r="B48" s="48"/>
      <c r="C48" s="52"/>
      <c r="D48" s="52"/>
      <c r="E48" s="53"/>
      <c r="F48" s="54"/>
    </row>
    <row r="49" spans="2:6" s="8" customFormat="1" ht="26.25">
      <c r="B49" s="48"/>
      <c r="C49" s="52"/>
      <c r="D49" s="52"/>
      <c r="E49" s="53"/>
      <c r="F49" s="54"/>
    </row>
    <row r="50" spans="2:6" s="8" customFormat="1" ht="26.25">
      <c r="B50" s="48"/>
      <c r="C50" s="52"/>
      <c r="D50" s="52"/>
      <c r="E50" s="53"/>
      <c r="F50" s="54"/>
    </row>
    <row r="51" spans="2:6" s="8" customFormat="1" ht="26.25">
      <c r="B51" s="48"/>
      <c r="C51" s="52"/>
      <c r="D51" s="52"/>
      <c r="E51" s="53"/>
      <c r="F51" s="54"/>
    </row>
    <row r="52" spans="2:6" s="8" customFormat="1" ht="26.25">
      <c r="B52" s="48"/>
      <c r="C52" s="52"/>
      <c r="D52" s="52"/>
      <c r="E52" s="53"/>
      <c r="F52" s="54"/>
    </row>
    <row r="53" spans="2:7" s="8" customFormat="1" ht="45.75">
      <c r="B53" s="17"/>
      <c r="C53" s="18"/>
      <c r="D53" s="18"/>
      <c r="E53" s="19"/>
      <c r="F53" s="20"/>
      <c r="G53" s="64"/>
    </row>
    <row r="54" spans="2:6" s="8" customFormat="1" ht="18.75">
      <c r="B54" s="17"/>
      <c r="C54" s="18"/>
      <c r="D54" s="18"/>
      <c r="E54" s="19"/>
      <c r="F54" s="20"/>
    </row>
    <row r="55" spans="2:6" s="8" customFormat="1" ht="18.75">
      <c r="B55" s="17"/>
      <c r="C55" s="18"/>
      <c r="D55" s="18"/>
      <c r="E55" s="19"/>
      <c r="F55" s="20"/>
    </row>
    <row r="56" spans="2:6" s="8" customFormat="1" ht="18.75">
      <c r="B56" s="17"/>
      <c r="C56" s="18"/>
      <c r="D56" s="18"/>
      <c r="E56" s="19"/>
      <c r="F56" s="20"/>
    </row>
    <row r="57" spans="2:6" s="8" customFormat="1" ht="18.75">
      <c r="B57" s="17"/>
      <c r="C57" s="18"/>
      <c r="D57" s="18"/>
      <c r="E57" s="19"/>
      <c r="F57" s="20"/>
    </row>
    <row r="58" spans="2:6" s="8" customFormat="1" ht="18.75">
      <c r="B58" s="17"/>
      <c r="C58" s="18"/>
      <c r="D58" s="18"/>
      <c r="E58" s="19"/>
      <c r="F58" s="20"/>
    </row>
    <row r="59" spans="2:6" s="8" customFormat="1" ht="18.75">
      <c r="B59" s="17"/>
      <c r="C59" s="18"/>
      <c r="D59" s="18"/>
      <c r="E59" s="19"/>
      <c r="F59" s="20"/>
    </row>
    <row r="60" spans="2:6" s="8" customFormat="1" ht="18.75">
      <c r="B60" s="17"/>
      <c r="C60" s="18"/>
      <c r="D60" s="18"/>
      <c r="E60" s="19"/>
      <c r="F60" s="20"/>
    </row>
    <row r="61" spans="2:6" s="8" customFormat="1" ht="18.75">
      <c r="B61" s="17"/>
      <c r="C61" s="18"/>
      <c r="D61" s="18"/>
      <c r="E61" s="19"/>
      <c r="F61" s="20"/>
    </row>
    <row r="62" spans="2:6" s="8" customFormat="1" ht="18.75">
      <c r="B62" s="17"/>
      <c r="C62" s="18"/>
      <c r="D62" s="18"/>
      <c r="E62" s="19"/>
      <c r="F62" s="20"/>
    </row>
    <row r="63" spans="2:6" s="8" customFormat="1" ht="18.75">
      <c r="B63" s="17"/>
      <c r="C63" s="18"/>
      <c r="D63" s="18"/>
      <c r="E63" s="19"/>
      <c r="F63" s="20"/>
    </row>
    <row r="64" spans="2:6" s="8" customFormat="1" ht="18.75">
      <c r="B64" s="17"/>
      <c r="C64" s="18"/>
      <c r="D64" s="18"/>
      <c r="E64" s="19"/>
      <c r="F64" s="20"/>
    </row>
    <row r="65" spans="2:6" s="8" customFormat="1" ht="18.75">
      <c r="B65" s="17"/>
      <c r="C65" s="18"/>
      <c r="D65" s="18"/>
      <c r="E65" s="19"/>
      <c r="F65" s="20"/>
    </row>
    <row r="66" spans="2:6" s="8" customFormat="1" ht="18.75">
      <c r="B66" s="17"/>
      <c r="C66" s="18"/>
      <c r="D66" s="18"/>
      <c r="E66" s="19"/>
      <c r="F66" s="20"/>
    </row>
    <row r="67" spans="2:6" s="8" customFormat="1" ht="18.75">
      <c r="B67" s="17"/>
      <c r="C67" s="18"/>
      <c r="D67" s="18"/>
      <c r="E67" s="19"/>
      <c r="F67" s="20"/>
    </row>
    <row r="68" spans="2:6" s="8" customFormat="1" ht="18.75">
      <c r="B68" s="21"/>
      <c r="C68" s="22"/>
      <c r="D68" s="22"/>
      <c r="E68" s="19"/>
      <c r="F68" s="20"/>
    </row>
    <row r="69" spans="2:6" s="8" customFormat="1" ht="18.75">
      <c r="B69" s="23"/>
      <c r="C69" s="22"/>
      <c r="D69" s="22"/>
      <c r="E69" s="19"/>
      <c r="F69" s="20"/>
    </row>
    <row r="70" spans="2:6" s="8" customFormat="1" ht="18.75">
      <c r="B70" s="23"/>
      <c r="C70" s="22"/>
      <c r="D70" s="22"/>
      <c r="E70" s="19"/>
      <c r="F70" s="20"/>
    </row>
    <row r="71" spans="2:6" s="8" customFormat="1" ht="18.75">
      <c r="B71" s="23"/>
      <c r="C71" s="22"/>
      <c r="D71" s="22"/>
      <c r="E71" s="19"/>
      <c r="F71" s="20"/>
    </row>
    <row r="72" spans="2:6" s="8" customFormat="1" ht="18.75">
      <c r="B72" s="23"/>
      <c r="C72" s="22"/>
      <c r="D72" s="22"/>
      <c r="E72" s="19"/>
      <c r="F72" s="20"/>
    </row>
    <row r="73" spans="2:6" s="8" customFormat="1" ht="18.75">
      <c r="B73" s="23"/>
      <c r="C73" s="22"/>
      <c r="D73" s="22"/>
      <c r="E73" s="19"/>
      <c r="F73" s="20"/>
    </row>
    <row r="74" spans="2:6" s="8" customFormat="1" ht="18.75">
      <c r="B74" s="23"/>
      <c r="C74" s="22"/>
      <c r="D74" s="22"/>
      <c r="E74" s="19"/>
      <c r="F74" s="20"/>
    </row>
    <row r="75" spans="2:6" s="8" customFormat="1" ht="18.75">
      <c r="B75" s="23"/>
      <c r="C75" s="22"/>
      <c r="D75" s="22"/>
      <c r="E75" s="19"/>
      <c r="F75" s="20"/>
    </row>
    <row r="76" spans="2:6" s="8" customFormat="1" ht="18.75">
      <c r="B76" s="23"/>
      <c r="C76" s="22"/>
      <c r="D76" s="22"/>
      <c r="E76" s="19"/>
      <c r="F76" s="20"/>
    </row>
    <row r="77" spans="2:6" s="8" customFormat="1" ht="18.75">
      <c r="B77" s="23"/>
      <c r="C77" s="22"/>
      <c r="D77" s="22"/>
      <c r="E77" s="19"/>
      <c r="F77" s="20"/>
    </row>
    <row r="78" spans="2:6" s="8" customFormat="1" ht="18.75">
      <c r="B78" s="23"/>
      <c r="C78" s="22"/>
      <c r="D78" s="22"/>
      <c r="E78" s="19"/>
      <c r="F78" s="20"/>
    </row>
    <row r="79" spans="2:6" s="8" customFormat="1" ht="18.75">
      <c r="B79" s="23"/>
      <c r="C79" s="22"/>
      <c r="D79" s="22"/>
      <c r="E79" s="19"/>
      <c r="F79" s="20"/>
    </row>
    <row r="80" spans="2:6" s="8" customFormat="1" ht="18.75">
      <c r="B80" s="23"/>
      <c r="C80" s="22"/>
      <c r="D80" s="22"/>
      <c r="E80" s="19"/>
      <c r="F80" s="20"/>
    </row>
    <row r="81" spans="2:6" s="8" customFormat="1" ht="18.75">
      <c r="B81" s="23"/>
      <c r="C81" s="22"/>
      <c r="D81" s="22"/>
      <c r="E81" s="19"/>
      <c r="F81" s="20"/>
    </row>
    <row r="82" spans="2:6" s="8" customFormat="1" ht="18.75">
      <c r="B82" s="23"/>
      <c r="C82" s="22"/>
      <c r="D82" s="22"/>
      <c r="E82" s="19"/>
      <c r="F82" s="20"/>
    </row>
    <row r="83" spans="2:6" s="8" customFormat="1" ht="18.75">
      <c r="B83" s="23"/>
      <c r="C83" s="22"/>
      <c r="D83" s="22"/>
      <c r="E83" s="19"/>
      <c r="F83" s="20"/>
    </row>
    <row r="84" spans="2:6" s="8" customFormat="1" ht="18.75">
      <c r="B84" s="23"/>
      <c r="C84" s="22"/>
      <c r="D84" s="22"/>
      <c r="E84" s="19"/>
      <c r="F84" s="20"/>
    </row>
    <row r="85" spans="2:6" s="8" customFormat="1" ht="18.75">
      <c r="B85" s="23"/>
      <c r="C85" s="22"/>
      <c r="D85" s="22"/>
      <c r="E85" s="19"/>
      <c r="F85" s="20"/>
    </row>
    <row r="86" spans="2:6" s="8" customFormat="1" ht="18.75">
      <c r="B86" s="23"/>
      <c r="C86" s="22"/>
      <c r="D86" s="22"/>
      <c r="E86" s="19"/>
      <c r="F86" s="20"/>
    </row>
    <row r="87" spans="2:6" s="8" customFormat="1" ht="18.75">
      <c r="B87" s="23"/>
      <c r="C87" s="22"/>
      <c r="D87" s="22"/>
      <c r="E87" s="19"/>
      <c r="F87" s="20"/>
    </row>
    <row r="88" spans="2:6" s="8" customFormat="1" ht="18.75">
      <c r="B88" s="23"/>
      <c r="C88" s="22"/>
      <c r="D88" s="22"/>
      <c r="E88" s="19"/>
      <c r="F88" s="20"/>
    </row>
    <row r="89" spans="2:6" s="8" customFormat="1" ht="18.75">
      <c r="B89" s="23"/>
      <c r="C89" s="22"/>
      <c r="D89" s="22"/>
      <c r="E89" s="19"/>
      <c r="F89" s="20"/>
    </row>
    <row r="90" spans="2:6" s="8" customFormat="1" ht="18.75">
      <c r="B90" s="23"/>
      <c r="C90" s="22"/>
      <c r="D90" s="22"/>
      <c r="E90" s="19"/>
      <c r="F90" s="20"/>
    </row>
    <row r="91" spans="2:6" s="8" customFormat="1" ht="18.75">
      <c r="B91" s="23"/>
      <c r="C91" s="22"/>
      <c r="D91" s="22"/>
      <c r="E91" s="19"/>
      <c r="F91" s="20"/>
    </row>
    <row r="92" spans="2:6" s="8" customFormat="1" ht="18.75">
      <c r="B92" s="23"/>
      <c r="C92" s="22"/>
      <c r="D92" s="22"/>
      <c r="E92" s="19"/>
      <c r="F92" s="20"/>
    </row>
    <row r="93" spans="2:6" s="8" customFormat="1" ht="18.75">
      <c r="B93" s="23"/>
      <c r="C93" s="22"/>
      <c r="D93" s="22"/>
      <c r="E93" s="19"/>
      <c r="F93" s="20"/>
    </row>
    <row r="94" spans="2:6" s="8" customFormat="1" ht="18.75">
      <c r="B94" s="23"/>
      <c r="C94" s="22"/>
      <c r="D94" s="22"/>
      <c r="E94" s="19"/>
      <c r="F94" s="20"/>
    </row>
    <row r="95" spans="2:6" s="8" customFormat="1" ht="18.75">
      <c r="B95" s="23"/>
      <c r="C95" s="22"/>
      <c r="D95" s="22"/>
      <c r="E95" s="19"/>
      <c r="F95" s="20"/>
    </row>
    <row r="96" spans="2:6" s="8" customFormat="1" ht="18.75">
      <c r="B96" s="23"/>
      <c r="C96" s="22"/>
      <c r="D96" s="22"/>
      <c r="E96" s="19"/>
      <c r="F96" s="20"/>
    </row>
    <row r="97" spans="2:6" s="8" customFormat="1" ht="18.75">
      <c r="B97" s="23"/>
      <c r="C97" s="22"/>
      <c r="D97" s="22"/>
      <c r="E97" s="19"/>
      <c r="F97" s="20"/>
    </row>
    <row r="98" spans="2:6" ht="12.75">
      <c r="B98" s="16"/>
      <c r="C98" s="24"/>
      <c r="D98" s="24"/>
      <c r="E98" s="25"/>
      <c r="F98" s="26"/>
    </row>
    <row r="99" spans="2:6" ht="12.75">
      <c r="B99" s="16"/>
      <c r="C99" s="24"/>
      <c r="D99" s="24"/>
      <c r="E99" s="25"/>
      <c r="F99" s="26"/>
    </row>
    <row r="100" spans="2:6" ht="12.75">
      <c r="B100" s="16"/>
      <c r="C100" s="24"/>
      <c r="D100" s="24"/>
      <c r="E100" s="25"/>
      <c r="F100" s="26"/>
    </row>
    <row r="101" spans="2:6" ht="12.75">
      <c r="B101" s="16"/>
      <c r="C101" s="24"/>
      <c r="D101" s="24"/>
      <c r="E101" s="25"/>
      <c r="F101" s="26"/>
    </row>
    <row r="102" spans="2:6" ht="12.75">
      <c r="B102" s="16"/>
      <c r="C102" s="24"/>
      <c r="D102" s="24"/>
      <c r="E102" s="25"/>
      <c r="F102" s="26"/>
    </row>
    <row r="103" spans="2:6" ht="12.75">
      <c r="B103" s="16"/>
      <c r="C103" s="24"/>
      <c r="D103" s="24"/>
      <c r="E103" s="25"/>
      <c r="F103" s="26"/>
    </row>
    <row r="104" spans="2:6" ht="12.75">
      <c r="B104" s="16"/>
      <c r="C104" s="24"/>
      <c r="D104" s="24"/>
      <c r="E104" s="25"/>
      <c r="F104" s="26"/>
    </row>
    <row r="105" spans="2:6" ht="12.75">
      <c r="B105" s="16"/>
      <c r="C105" s="24"/>
      <c r="D105" s="24"/>
      <c r="E105" s="25"/>
      <c r="F105" s="26"/>
    </row>
    <row r="106" spans="2:6" ht="12.75">
      <c r="B106" s="16"/>
      <c r="C106" s="24"/>
      <c r="D106" s="24"/>
      <c r="E106" s="25"/>
      <c r="F106" s="26"/>
    </row>
    <row r="107" spans="2:6" ht="12.75">
      <c r="B107" s="16"/>
      <c r="C107" s="24"/>
      <c r="D107" s="24"/>
      <c r="E107" s="25"/>
      <c r="F107" s="26"/>
    </row>
    <row r="108" spans="2:6" ht="12.75">
      <c r="B108" s="16"/>
      <c r="C108" s="24"/>
      <c r="D108" s="24"/>
      <c r="E108" s="25"/>
      <c r="F108" s="26"/>
    </row>
    <row r="109" spans="2:6" ht="12.75">
      <c r="B109" s="16"/>
      <c r="C109" s="24"/>
      <c r="D109" s="24"/>
      <c r="E109" s="25"/>
      <c r="F109" s="26"/>
    </row>
    <row r="110" spans="2:6" ht="12.75">
      <c r="B110" s="16"/>
      <c r="C110" s="24"/>
      <c r="D110" s="24"/>
      <c r="E110" s="25"/>
      <c r="F110" s="26"/>
    </row>
    <row r="111" spans="2:6" ht="12.75">
      <c r="B111" s="16"/>
      <c r="C111" s="24"/>
      <c r="D111" s="24"/>
      <c r="E111" s="25"/>
      <c r="F111" s="26"/>
    </row>
    <row r="112" spans="2:6" ht="12.75">
      <c r="B112" s="16"/>
      <c r="C112" s="24"/>
      <c r="D112" s="24"/>
      <c r="E112" s="25"/>
      <c r="F112" s="26"/>
    </row>
    <row r="113" spans="2:6" ht="12.75">
      <c r="B113" s="16"/>
      <c r="C113" s="24"/>
      <c r="D113" s="24"/>
      <c r="E113" s="25"/>
      <c r="F113" s="26"/>
    </row>
    <row r="114" spans="2:6" ht="12.75">
      <c r="B114" s="16"/>
      <c r="C114" s="24"/>
      <c r="D114" s="24"/>
      <c r="E114" s="25"/>
      <c r="F114" s="26"/>
    </row>
    <row r="115" spans="2:6" ht="12.75">
      <c r="B115" s="16"/>
      <c r="C115" s="24"/>
      <c r="D115" s="24"/>
      <c r="E115" s="25"/>
      <c r="F115" s="26"/>
    </row>
    <row r="116" spans="2:6" ht="12.75">
      <c r="B116" s="16"/>
      <c r="C116" s="24"/>
      <c r="D116" s="24"/>
      <c r="E116" s="25"/>
      <c r="F116" s="26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</sheetData>
  <sheetProtection/>
  <mergeCells count="3">
    <mergeCell ref="C1:F2"/>
    <mergeCell ref="C3:F3"/>
    <mergeCell ref="B4:F4"/>
  </mergeCells>
  <printOptions/>
  <pageMargins left="0.7480314960629921" right="0.3937007874015748" top="0.07874015748031496" bottom="0.1968503937007874" header="0.07874015748031496" footer="0.2755905511811024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N67"/>
  <sheetViews>
    <sheetView view="pageBreakPreview" zoomScale="20" zoomScaleNormal="20" zoomScaleSheetLayoutView="20" zoomScalePageLayoutView="0" workbookViewId="0" topLeftCell="A46">
      <selection activeCell="M55" sqref="M55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4.75390625" style="0" customWidth="1"/>
    <col min="4" max="4" width="39.25390625" style="0" hidden="1" customWidth="1"/>
    <col min="5" max="6" width="19.125" style="0" hidden="1" customWidth="1"/>
    <col min="7" max="7" width="0.37109375" style="0" customWidth="1"/>
    <col min="8" max="8" width="68.375" style="0" customWidth="1"/>
    <col min="9" max="9" width="31.375" style="0" customWidth="1"/>
    <col min="10" max="10" width="40.00390625" style="0" customWidth="1"/>
    <col min="11" max="11" width="52.625" style="0" customWidth="1"/>
    <col min="12" max="12" width="54.00390625" style="0" customWidth="1"/>
    <col min="13" max="13" width="22.875" style="0" customWidth="1"/>
  </cols>
  <sheetData>
    <row r="2" spans="9:14" ht="57.75" customHeight="1">
      <c r="I2" s="97"/>
      <c r="J2" s="97"/>
      <c r="K2" s="97"/>
      <c r="L2" s="101"/>
      <c r="M2" s="97"/>
      <c r="N2" s="97"/>
    </row>
    <row r="3" spans="2:14" ht="51" customHeight="1">
      <c r="B3" s="55"/>
      <c r="C3" s="55"/>
      <c r="D3" s="55"/>
      <c r="E3" s="55"/>
      <c r="F3" s="55"/>
      <c r="G3" s="55"/>
      <c r="H3" s="55"/>
      <c r="I3" s="98"/>
      <c r="J3" s="98"/>
      <c r="K3" s="96"/>
      <c r="L3" s="214" t="s">
        <v>127</v>
      </c>
      <c r="M3" s="214"/>
      <c r="N3" s="98"/>
    </row>
    <row r="4" spans="2:14" ht="27" customHeight="1">
      <c r="B4" s="55"/>
      <c r="C4" s="55"/>
      <c r="D4" s="55"/>
      <c r="E4" s="55"/>
      <c r="F4" s="55"/>
      <c r="G4" s="55"/>
      <c r="H4" s="55"/>
      <c r="I4" s="215" t="s">
        <v>137</v>
      </c>
      <c r="J4" s="215"/>
      <c r="K4" s="215"/>
      <c r="L4" s="215"/>
      <c r="M4" s="215"/>
      <c r="N4" s="215"/>
    </row>
    <row r="5" spans="2:14" ht="34.5" customHeight="1">
      <c r="B5" s="55"/>
      <c r="C5" s="55"/>
      <c r="D5" s="55"/>
      <c r="E5" s="55"/>
      <c r="F5" s="55"/>
      <c r="G5" s="55"/>
      <c r="H5" s="55"/>
      <c r="I5" s="215"/>
      <c r="J5" s="215"/>
      <c r="K5" s="215"/>
      <c r="L5" s="215"/>
      <c r="M5" s="215"/>
      <c r="N5" s="215"/>
    </row>
    <row r="6" spans="2:14" ht="194.25" customHeight="1">
      <c r="B6" s="55"/>
      <c r="C6" s="55"/>
      <c r="D6" s="55"/>
      <c r="E6" s="55"/>
      <c r="F6" s="55"/>
      <c r="G6" s="55"/>
      <c r="H6" s="55"/>
      <c r="I6" s="215"/>
      <c r="J6" s="215"/>
      <c r="K6" s="215"/>
      <c r="L6" s="215"/>
      <c r="M6" s="215"/>
      <c r="N6" s="215"/>
    </row>
    <row r="7" spans="2:13" ht="34.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2:13" ht="34.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2:13" ht="249.75" customHeight="1">
      <c r="B9" s="216" t="s">
        <v>156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55"/>
    </row>
    <row r="10" spans="2:13" ht="61.5">
      <c r="B10" s="99"/>
      <c r="C10" s="99"/>
      <c r="D10" s="99"/>
      <c r="E10" s="99"/>
      <c r="F10" s="99"/>
      <c r="G10" s="99"/>
      <c r="H10" s="100"/>
      <c r="I10" s="217"/>
      <c r="J10" s="217"/>
      <c r="K10" s="217"/>
      <c r="L10" s="217"/>
      <c r="M10" s="55"/>
    </row>
    <row r="11" spans="2:13" ht="177" customHeight="1">
      <c r="B11" s="65" t="s">
        <v>16</v>
      </c>
      <c r="C11" s="65" t="s">
        <v>17</v>
      </c>
      <c r="D11" s="66" t="s">
        <v>36</v>
      </c>
      <c r="E11" s="66" t="s">
        <v>37</v>
      </c>
      <c r="F11" s="66" t="s">
        <v>37</v>
      </c>
      <c r="G11" s="66" t="s">
        <v>38</v>
      </c>
      <c r="H11" s="66" t="s">
        <v>39</v>
      </c>
      <c r="I11" s="66" t="s">
        <v>40</v>
      </c>
      <c r="J11" s="66" t="s">
        <v>239</v>
      </c>
      <c r="K11" s="67" t="s">
        <v>121</v>
      </c>
      <c r="L11" s="68" t="s">
        <v>122</v>
      </c>
      <c r="M11" s="55"/>
    </row>
    <row r="12" spans="2:13" ht="61.5">
      <c r="B12" s="69">
        <v>1</v>
      </c>
      <c r="C12" s="69">
        <v>2</v>
      </c>
      <c r="D12" s="70" t="s">
        <v>18</v>
      </c>
      <c r="E12" s="70" t="s">
        <v>19</v>
      </c>
      <c r="F12" s="70"/>
      <c r="G12" s="70" t="s">
        <v>20</v>
      </c>
      <c r="H12" s="70" t="s">
        <v>21</v>
      </c>
      <c r="I12" s="70" t="s">
        <v>22</v>
      </c>
      <c r="J12" s="70"/>
      <c r="K12" s="70" t="s">
        <v>104</v>
      </c>
      <c r="L12" s="69">
        <v>9</v>
      </c>
      <c r="M12" s="55"/>
    </row>
    <row r="13" spans="2:13" ht="69.75" customHeight="1" hidden="1">
      <c r="B13" s="71" t="e">
        <f>#REF!+1</f>
        <v>#REF!</v>
      </c>
      <c r="C13" s="72" t="s">
        <v>128</v>
      </c>
      <c r="D13" s="73" t="s">
        <v>41</v>
      </c>
      <c r="E13" s="73" t="s">
        <v>44</v>
      </c>
      <c r="F13" s="73"/>
      <c r="G13" s="73" t="s">
        <v>46</v>
      </c>
      <c r="H13" s="73" t="s">
        <v>109</v>
      </c>
      <c r="I13" s="73"/>
      <c r="J13" s="73"/>
      <c r="K13" s="74">
        <f>K14</f>
        <v>0</v>
      </c>
      <c r="L13" s="74">
        <f>L14</f>
        <v>0</v>
      </c>
      <c r="M13" s="55"/>
    </row>
    <row r="14" spans="2:13" ht="71.25" customHeight="1" hidden="1">
      <c r="B14" s="71" t="e">
        <f aca="true" t="shared" si="0" ref="B14:B20">B13+1</f>
        <v>#REF!</v>
      </c>
      <c r="C14" s="72" t="s">
        <v>133</v>
      </c>
      <c r="D14" s="73" t="s">
        <v>41</v>
      </c>
      <c r="E14" s="73" t="s">
        <v>44</v>
      </c>
      <c r="F14" s="73"/>
      <c r="G14" s="73" t="s">
        <v>46</v>
      </c>
      <c r="H14" s="75" t="s">
        <v>110</v>
      </c>
      <c r="I14" s="73"/>
      <c r="J14" s="73"/>
      <c r="K14" s="74">
        <f>K15+K16+K17+K18+K19+K20</f>
        <v>0</v>
      </c>
      <c r="L14" s="74">
        <f>L15+L16+L17+L18+L19+L20</f>
        <v>0</v>
      </c>
      <c r="M14" s="55"/>
    </row>
    <row r="15" spans="2:13" ht="85.5" customHeight="1" hidden="1">
      <c r="B15" s="71" t="e">
        <f t="shared" si="0"/>
        <v>#REF!</v>
      </c>
      <c r="C15" s="76" t="s">
        <v>70</v>
      </c>
      <c r="D15" s="73" t="s">
        <v>41</v>
      </c>
      <c r="E15" s="73" t="s">
        <v>44</v>
      </c>
      <c r="F15" s="73"/>
      <c r="G15" s="73" t="s">
        <v>46</v>
      </c>
      <c r="H15" s="75" t="s">
        <v>110</v>
      </c>
      <c r="I15" s="73" t="s">
        <v>61</v>
      </c>
      <c r="J15" s="73"/>
      <c r="K15" s="74"/>
      <c r="L15" s="74">
        <v>0</v>
      </c>
      <c r="M15" s="55"/>
    </row>
    <row r="16" spans="2:13" ht="40.5" customHeight="1" hidden="1">
      <c r="B16" s="71" t="e">
        <f t="shared" si="0"/>
        <v>#REF!</v>
      </c>
      <c r="C16" s="76" t="s">
        <v>62</v>
      </c>
      <c r="D16" s="73" t="s">
        <v>41</v>
      </c>
      <c r="E16" s="73" t="s">
        <v>44</v>
      </c>
      <c r="F16" s="73"/>
      <c r="G16" s="73" t="s">
        <v>46</v>
      </c>
      <c r="H16" s="75" t="s">
        <v>110</v>
      </c>
      <c r="I16" s="73" t="s">
        <v>111</v>
      </c>
      <c r="J16" s="73"/>
      <c r="K16" s="74"/>
      <c r="L16" s="74">
        <v>0</v>
      </c>
      <c r="M16" s="55"/>
    </row>
    <row r="17" spans="2:13" ht="72.75" customHeight="1" hidden="1">
      <c r="B17" s="71" t="e">
        <f t="shared" si="0"/>
        <v>#REF!</v>
      </c>
      <c r="C17" s="76" t="s">
        <v>63</v>
      </c>
      <c r="D17" s="73" t="s">
        <v>41</v>
      </c>
      <c r="E17" s="73" t="s">
        <v>44</v>
      </c>
      <c r="F17" s="73"/>
      <c r="G17" s="73" t="s">
        <v>46</v>
      </c>
      <c r="H17" s="75" t="s">
        <v>110</v>
      </c>
      <c r="I17" s="73" t="s">
        <v>64</v>
      </c>
      <c r="J17" s="73"/>
      <c r="K17" s="74"/>
      <c r="L17" s="74">
        <v>0</v>
      </c>
      <c r="M17" s="55"/>
    </row>
    <row r="18" spans="2:13" ht="88.5" customHeight="1" hidden="1">
      <c r="B18" s="71" t="e">
        <f t="shared" si="0"/>
        <v>#REF!</v>
      </c>
      <c r="C18" s="76" t="s">
        <v>1</v>
      </c>
      <c r="D18" s="73" t="s">
        <v>41</v>
      </c>
      <c r="E18" s="73" t="s">
        <v>44</v>
      </c>
      <c r="F18" s="73"/>
      <c r="G18" s="73" t="s">
        <v>46</v>
      </c>
      <c r="H18" s="75" t="s">
        <v>110</v>
      </c>
      <c r="I18" s="73" t="s">
        <v>67</v>
      </c>
      <c r="J18" s="73"/>
      <c r="K18" s="74"/>
      <c r="L18" s="74">
        <v>0</v>
      </c>
      <c r="M18" s="55"/>
    </row>
    <row r="19" spans="2:13" ht="42" customHeight="1" hidden="1">
      <c r="B19" s="71" t="e">
        <f t="shared" si="0"/>
        <v>#REF!</v>
      </c>
      <c r="C19" s="76" t="s">
        <v>65</v>
      </c>
      <c r="D19" s="73" t="s">
        <v>41</v>
      </c>
      <c r="E19" s="73" t="s">
        <v>44</v>
      </c>
      <c r="F19" s="73"/>
      <c r="G19" s="73" t="s">
        <v>46</v>
      </c>
      <c r="H19" s="75" t="s">
        <v>110</v>
      </c>
      <c r="I19" s="73">
        <v>851</v>
      </c>
      <c r="J19" s="73"/>
      <c r="K19" s="74"/>
      <c r="L19" s="74">
        <v>0</v>
      </c>
      <c r="M19" s="55"/>
    </row>
    <row r="20" spans="2:13" ht="52.5" customHeight="1" hidden="1">
      <c r="B20" s="71" t="e">
        <f t="shared" si="0"/>
        <v>#REF!</v>
      </c>
      <c r="C20" s="76" t="s">
        <v>66</v>
      </c>
      <c r="D20" s="73" t="s">
        <v>41</v>
      </c>
      <c r="E20" s="73" t="s">
        <v>44</v>
      </c>
      <c r="F20" s="73"/>
      <c r="G20" s="73" t="s">
        <v>46</v>
      </c>
      <c r="H20" s="75" t="s">
        <v>110</v>
      </c>
      <c r="I20" s="73">
        <v>852</v>
      </c>
      <c r="J20" s="73"/>
      <c r="K20" s="74"/>
      <c r="L20" s="74">
        <v>0</v>
      </c>
      <c r="M20" s="55"/>
    </row>
    <row r="21" spans="2:13" ht="172.5" customHeight="1">
      <c r="B21" s="71">
        <v>1</v>
      </c>
      <c r="C21" s="77" t="s">
        <v>138</v>
      </c>
      <c r="D21" s="78" t="s">
        <v>41</v>
      </c>
      <c r="E21" s="78" t="s">
        <v>44</v>
      </c>
      <c r="F21" s="78" t="s">
        <v>44</v>
      </c>
      <c r="G21" s="78" t="s">
        <v>46</v>
      </c>
      <c r="H21" s="78" t="s">
        <v>84</v>
      </c>
      <c r="I21" s="78"/>
      <c r="J21" s="79">
        <f>J22+J30</f>
        <v>973.97</v>
      </c>
      <c r="K21" s="79">
        <f>K22+K30</f>
        <v>0</v>
      </c>
      <c r="L21" s="79">
        <f>L22+L30</f>
        <v>973.97</v>
      </c>
      <c r="M21" s="56"/>
    </row>
    <row r="22" spans="2:13" ht="110.25" customHeight="1">
      <c r="B22" s="71">
        <f>B21+1</f>
        <v>2</v>
      </c>
      <c r="C22" s="77" t="s">
        <v>139</v>
      </c>
      <c r="D22" s="78" t="s">
        <v>41</v>
      </c>
      <c r="E22" s="78" t="s">
        <v>44</v>
      </c>
      <c r="F22" s="78" t="s">
        <v>44</v>
      </c>
      <c r="G22" s="78" t="s">
        <v>46</v>
      </c>
      <c r="H22" s="80" t="s">
        <v>92</v>
      </c>
      <c r="I22" s="78" t="s">
        <v>42</v>
      </c>
      <c r="J22" s="79">
        <f>J23+J25+J26+J27+J28+J29</f>
        <v>926.57</v>
      </c>
      <c r="K22" s="79">
        <f>K23+K25+K26+K27+K28+K29</f>
        <v>0</v>
      </c>
      <c r="L22" s="79">
        <f>L23+L25+L26+L27+L28+L29</f>
        <v>926.57</v>
      </c>
      <c r="M22" s="56"/>
    </row>
    <row r="23" spans="2:13" ht="131.25" customHeight="1">
      <c r="B23" s="180">
        <f aca="true" t="shared" si="1" ref="B23:B63">B22+1</f>
        <v>3</v>
      </c>
      <c r="C23" s="173" t="s">
        <v>99</v>
      </c>
      <c r="D23" s="174" t="s">
        <v>41</v>
      </c>
      <c r="E23" s="174" t="s">
        <v>44</v>
      </c>
      <c r="F23" s="174" t="s">
        <v>44</v>
      </c>
      <c r="G23" s="174" t="s">
        <v>46</v>
      </c>
      <c r="H23" s="175" t="s">
        <v>93</v>
      </c>
      <c r="I23" s="174" t="s">
        <v>61</v>
      </c>
      <c r="J23" s="177" t="s">
        <v>240</v>
      </c>
      <c r="K23" s="177"/>
      <c r="L23" s="177">
        <f>J23+K23</f>
        <v>475.78</v>
      </c>
      <c r="M23" s="56"/>
    </row>
    <row r="24" spans="2:13" ht="48" customHeight="1" hidden="1">
      <c r="B24" s="180">
        <f t="shared" si="1"/>
        <v>4</v>
      </c>
      <c r="C24" s="173" t="s">
        <v>62</v>
      </c>
      <c r="D24" s="174" t="s">
        <v>41</v>
      </c>
      <c r="E24" s="174" t="s">
        <v>44</v>
      </c>
      <c r="F24" s="174"/>
      <c r="G24" s="174" t="s">
        <v>46</v>
      </c>
      <c r="H24" s="175" t="s">
        <v>94</v>
      </c>
      <c r="I24" s="174" t="s">
        <v>111</v>
      </c>
      <c r="J24" s="177"/>
      <c r="K24" s="177"/>
      <c r="L24" s="177">
        <f aca="true" t="shared" si="2" ref="L24:L29">J24+K24</f>
        <v>0</v>
      </c>
      <c r="M24" s="56"/>
    </row>
    <row r="25" spans="2:13" ht="78.75" customHeight="1">
      <c r="B25" s="180">
        <v>4</v>
      </c>
      <c r="C25" s="173" t="s">
        <v>98</v>
      </c>
      <c r="D25" s="174" t="s">
        <v>41</v>
      </c>
      <c r="E25" s="174" t="s">
        <v>44</v>
      </c>
      <c r="F25" s="174" t="s">
        <v>44</v>
      </c>
      <c r="G25" s="174" t="s">
        <v>46</v>
      </c>
      <c r="H25" s="175" t="s">
        <v>93</v>
      </c>
      <c r="I25" s="174" t="s">
        <v>97</v>
      </c>
      <c r="J25" s="177" t="s">
        <v>241</v>
      </c>
      <c r="K25" s="177"/>
      <c r="L25" s="177">
        <f t="shared" si="2"/>
        <v>143.69</v>
      </c>
      <c r="M25" s="56"/>
    </row>
    <row r="26" spans="2:13" ht="110.25" customHeight="1">
      <c r="B26" s="180">
        <f t="shared" si="1"/>
        <v>5</v>
      </c>
      <c r="C26" s="173" t="s">
        <v>63</v>
      </c>
      <c r="D26" s="174" t="s">
        <v>41</v>
      </c>
      <c r="E26" s="174" t="s">
        <v>44</v>
      </c>
      <c r="F26" s="174" t="s">
        <v>44</v>
      </c>
      <c r="G26" s="174" t="s">
        <v>46</v>
      </c>
      <c r="H26" s="175" t="s">
        <v>94</v>
      </c>
      <c r="I26" s="174" t="s">
        <v>64</v>
      </c>
      <c r="J26" s="177">
        <f>42.5+13.6</f>
        <v>56.1</v>
      </c>
      <c r="K26" s="177"/>
      <c r="L26" s="177">
        <f t="shared" si="2"/>
        <v>56.1</v>
      </c>
      <c r="M26" s="56"/>
    </row>
    <row r="27" spans="2:13" ht="115.5" customHeight="1">
      <c r="B27" s="180">
        <f t="shared" si="1"/>
        <v>6</v>
      </c>
      <c r="C27" s="173" t="s">
        <v>1</v>
      </c>
      <c r="D27" s="174" t="s">
        <v>41</v>
      </c>
      <c r="E27" s="174" t="s">
        <v>44</v>
      </c>
      <c r="F27" s="174" t="s">
        <v>44</v>
      </c>
      <c r="G27" s="174" t="s">
        <v>46</v>
      </c>
      <c r="H27" s="175" t="s">
        <v>94</v>
      </c>
      <c r="I27" s="174" t="s">
        <v>67</v>
      </c>
      <c r="J27" s="177" t="s">
        <v>242</v>
      </c>
      <c r="K27" s="177"/>
      <c r="L27" s="177">
        <f t="shared" si="2"/>
        <v>201</v>
      </c>
      <c r="M27" s="56"/>
    </row>
    <row r="28" spans="2:13" ht="126" customHeight="1">
      <c r="B28" s="180">
        <f t="shared" si="1"/>
        <v>7</v>
      </c>
      <c r="C28" s="173" t="s">
        <v>65</v>
      </c>
      <c r="D28" s="174" t="s">
        <v>41</v>
      </c>
      <c r="E28" s="174" t="s">
        <v>44</v>
      </c>
      <c r="F28" s="174" t="s">
        <v>44</v>
      </c>
      <c r="G28" s="174" t="s">
        <v>46</v>
      </c>
      <c r="H28" s="175" t="s">
        <v>94</v>
      </c>
      <c r="I28" s="174">
        <v>851</v>
      </c>
      <c r="J28" s="177" t="s">
        <v>236</v>
      </c>
      <c r="K28" s="177"/>
      <c r="L28" s="177">
        <f t="shared" si="2"/>
        <v>45</v>
      </c>
      <c r="M28" s="56"/>
    </row>
    <row r="29" spans="2:13" ht="71.25" customHeight="1">
      <c r="B29" s="180">
        <f t="shared" si="1"/>
        <v>8</v>
      </c>
      <c r="C29" s="173" t="s">
        <v>66</v>
      </c>
      <c r="D29" s="174" t="s">
        <v>41</v>
      </c>
      <c r="E29" s="174" t="s">
        <v>44</v>
      </c>
      <c r="F29" s="174" t="s">
        <v>44</v>
      </c>
      <c r="G29" s="174" t="s">
        <v>46</v>
      </c>
      <c r="H29" s="175" t="s">
        <v>94</v>
      </c>
      <c r="I29" s="174">
        <v>852</v>
      </c>
      <c r="J29" s="177" t="s">
        <v>20</v>
      </c>
      <c r="K29" s="177"/>
      <c r="L29" s="177">
        <f t="shared" si="2"/>
        <v>5</v>
      </c>
      <c r="M29" s="56"/>
    </row>
    <row r="30" spans="2:13" ht="229.5" customHeight="1">
      <c r="B30" s="71">
        <f t="shared" si="1"/>
        <v>9</v>
      </c>
      <c r="C30" s="81" t="s">
        <v>123</v>
      </c>
      <c r="D30" s="78" t="s">
        <v>41</v>
      </c>
      <c r="E30" s="78" t="s">
        <v>45</v>
      </c>
      <c r="F30" s="78" t="s">
        <v>45</v>
      </c>
      <c r="G30" s="78" t="s">
        <v>47</v>
      </c>
      <c r="H30" s="78" t="s">
        <v>148</v>
      </c>
      <c r="I30" s="78" t="s">
        <v>42</v>
      </c>
      <c r="J30" s="79">
        <f>J31+J32+J33</f>
        <v>47.4</v>
      </c>
      <c r="K30" s="79">
        <f>K31+K32+K33</f>
        <v>0</v>
      </c>
      <c r="L30" s="79">
        <f>L31+L32+L33</f>
        <v>47.4</v>
      </c>
      <c r="M30" s="56"/>
    </row>
    <row r="31" spans="2:13" ht="118.5" customHeight="1">
      <c r="B31" s="180">
        <f t="shared" si="1"/>
        <v>10</v>
      </c>
      <c r="C31" s="173" t="s">
        <v>99</v>
      </c>
      <c r="D31" s="174" t="s">
        <v>41</v>
      </c>
      <c r="E31" s="174" t="s">
        <v>45</v>
      </c>
      <c r="F31" s="174" t="s">
        <v>45</v>
      </c>
      <c r="G31" s="174" t="s">
        <v>47</v>
      </c>
      <c r="H31" s="174" t="s">
        <v>148</v>
      </c>
      <c r="I31" s="174" t="s">
        <v>61</v>
      </c>
      <c r="J31" s="177" t="s">
        <v>243</v>
      </c>
      <c r="K31" s="177"/>
      <c r="L31" s="177">
        <v>34.8</v>
      </c>
      <c r="M31" s="56"/>
    </row>
    <row r="32" spans="2:13" ht="88.5" customHeight="1">
      <c r="B32" s="180">
        <f t="shared" si="1"/>
        <v>11</v>
      </c>
      <c r="C32" s="173" t="s">
        <v>98</v>
      </c>
      <c r="D32" s="174" t="s">
        <v>41</v>
      </c>
      <c r="E32" s="174" t="s">
        <v>45</v>
      </c>
      <c r="F32" s="174" t="s">
        <v>45</v>
      </c>
      <c r="G32" s="174" t="s">
        <v>47</v>
      </c>
      <c r="H32" s="174" t="s">
        <v>148</v>
      </c>
      <c r="I32" s="174" t="s">
        <v>97</v>
      </c>
      <c r="J32" s="177" t="s">
        <v>58</v>
      </c>
      <c r="K32" s="177"/>
      <c r="L32" s="177">
        <v>11</v>
      </c>
      <c r="M32" s="56"/>
    </row>
    <row r="33" spans="2:13" ht="129" customHeight="1">
      <c r="B33" s="180">
        <f t="shared" si="1"/>
        <v>12</v>
      </c>
      <c r="C33" s="173" t="s">
        <v>1</v>
      </c>
      <c r="D33" s="174" t="s">
        <v>41</v>
      </c>
      <c r="E33" s="174" t="s">
        <v>45</v>
      </c>
      <c r="F33" s="174" t="s">
        <v>45</v>
      </c>
      <c r="G33" s="174" t="s">
        <v>47</v>
      </c>
      <c r="H33" s="174" t="s">
        <v>148</v>
      </c>
      <c r="I33" s="174" t="s">
        <v>67</v>
      </c>
      <c r="J33" s="177" t="s">
        <v>244</v>
      </c>
      <c r="K33" s="177"/>
      <c r="L33" s="177">
        <v>1.6</v>
      </c>
      <c r="M33" s="56"/>
    </row>
    <row r="34" spans="2:13" ht="177" customHeight="1">
      <c r="B34" s="71">
        <f>B33+1</f>
        <v>13</v>
      </c>
      <c r="C34" s="82" t="s">
        <v>140</v>
      </c>
      <c r="D34" s="78" t="s">
        <v>41</v>
      </c>
      <c r="E34" s="78" t="s">
        <v>46</v>
      </c>
      <c r="F34" s="78" t="s">
        <v>46</v>
      </c>
      <c r="G34" s="78" t="s">
        <v>50</v>
      </c>
      <c r="H34" s="80" t="s">
        <v>152</v>
      </c>
      <c r="I34" s="78" t="s">
        <v>42</v>
      </c>
      <c r="J34" s="79">
        <f>J35</f>
        <v>120</v>
      </c>
      <c r="K34" s="79">
        <f>K35</f>
        <v>-90</v>
      </c>
      <c r="L34" s="79">
        <f>L35</f>
        <v>30</v>
      </c>
      <c r="M34" s="56"/>
    </row>
    <row r="35" spans="2:13" ht="238.5" customHeight="1">
      <c r="B35" s="71">
        <f t="shared" si="1"/>
        <v>14</v>
      </c>
      <c r="C35" s="83" t="s">
        <v>141</v>
      </c>
      <c r="D35" s="73" t="s">
        <v>41</v>
      </c>
      <c r="E35" s="73" t="s">
        <v>46</v>
      </c>
      <c r="F35" s="73" t="s">
        <v>46</v>
      </c>
      <c r="G35" s="73" t="s">
        <v>50</v>
      </c>
      <c r="H35" s="75" t="s">
        <v>151</v>
      </c>
      <c r="I35" s="73" t="s">
        <v>42</v>
      </c>
      <c r="J35" s="74">
        <f>J36+J37+J38</f>
        <v>120</v>
      </c>
      <c r="K35" s="74">
        <f>K36+K37+K38</f>
        <v>-90</v>
      </c>
      <c r="L35" s="74">
        <f>L36+L37+L38</f>
        <v>30</v>
      </c>
      <c r="M35" s="56"/>
    </row>
    <row r="36" spans="2:13" ht="114" customHeight="1">
      <c r="B36" s="71">
        <f t="shared" si="1"/>
        <v>15</v>
      </c>
      <c r="C36" s="173" t="s">
        <v>99</v>
      </c>
      <c r="D36" s="174" t="s">
        <v>41</v>
      </c>
      <c r="E36" s="174" t="s">
        <v>46</v>
      </c>
      <c r="F36" s="174" t="s">
        <v>46</v>
      </c>
      <c r="G36" s="174" t="s">
        <v>50</v>
      </c>
      <c r="H36" s="175" t="s">
        <v>151</v>
      </c>
      <c r="I36" s="174" t="s">
        <v>61</v>
      </c>
      <c r="J36" s="177" t="s">
        <v>245</v>
      </c>
      <c r="K36" s="177">
        <v>-76.5</v>
      </c>
      <c r="L36" s="177">
        <f>J36+K36</f>
        <v>18</v>
      </c>
      <c r="M36" s="56"/>
    </row>
    <row r="37" spans="2:13" ht="60.75" customHeight="1">
      <c r="B37" s="71">
        <f t="shared" si="1"/>
        <v>16</v>
      </c>
      <c r="C37" s="173" t="s">
        <v>98</v>
      </c>
      <c r="D37" s="174" t="s">
        <v>41</v>
      </c>
      <c r="E37" s="174" t="s">
        <v>46</v>
      </c>
      <c r="F37" s="174" t="s">
        <v>46</v>
      </c>
      <c r="G37" s="174" t="s">
        <v>50</v>
      </c>
      <c r="H37" s="175" t="s">
        <v>151</v>
      </c>
      <c r="I37" s="174" t="s">
        <v>97</v>
      </c>
      <c r="J37" s="177" t="s">
        <v>246</v>
      </c>
      <c r="K37" s="177">
        <v>-14.5</v>
      </c>
      <c r="L37" s="177">
        <f>J37+K37</f>
        <v>11</v>
      </c>
      <c r="M37" s="56"/>
    </row>
    <row r="38" spans="2:13" ht="60.75" customHeight="1">
      <c r="B38" s="71">
        <f t="shared" si="1"/>
        <v>17</v>
      </c>
      <c r="C38" s="173" t="s">
        <v>79</v>
      </c>
      <c r="D38" s="174" t="s">
        <v>41</v>
      </c>
      <c r="E38" s="174" t="s">
        <v>55</v>
      </c>
      <c r="F38" s="174" t="s">
        <v>55</v>
      </c>
      <c r="G38" s="174" t="s">
        <v>44</v>
      </c>
      <c r="H38" s="175" t="s">
        <v>151</v>
      </c>
      <c r="I38" s="174" t="s">
        <v>96</v>
      </c>
      <c r="J38" s="177">
        <v>0</v>
      </c>
      <c r="K38" s="177">
        <v>1</v>
      </c>
      <c r="L38" s="177">
        <f>J38+K38</f>
        <v>1</v>
      </c>
      <c r="M38" s="56"/>
    </row>
    <row r="39" spans="2:13" ht="171.75" customHeight="1">
      <c r="B39" s="71">
        <f t="shared" si="1"/>
        <v>18</v>
      </c>
      <c r="C39" s="77" t="s">
        <v>142</v>
      </c>
      <c r="D39" s="78" t="s">
        <v>41</v>
      </c>
      <c r="E39" s="78" t="s">
        <v>52</v>
      </c>
      <c r="F39" s="78" t="s">
        <v>52</v>
      </c>
      <c r="G39" s="78" t="s">
        <v>47</v>
      </c>
      <c r="H39" s="78" t="s">
        <v>82</v>
      </c>
      <c r="I39" s="78" t="s">
        <v>42</v>
      </c>
      <c r="J39" s="79">
        <f>J40+J42</f>
        <v>48</v>
      </c>
      <c r="K39" s="79">
        <f>K40+K42</f>
        <v>40</v>
      </c>
      <c r="L39" s="79">
        <f>L40+L42</f>
        <v>88</v>
      </c>
      <c r="M39" s="56"/>
    </row>
    <row r="40" spans="2:13" ht="299.25" customHeight="1">
      <c r="B40" s="71">
        <f t="shared" si="1"/>
        <v>19</v>
      </c>
      <c r="C40" s="84" t="s">
        <v>143</v>
      </c>
      <c r="D40" s="73" t="s">
        <v>41</v>
      </c>
      <c r="E40" s="73" t="s">
        <v>52</v>
      </c>
      <c r="F40" s="73" t="s">
        <v>52</v>
      </c>
      <c r="G40" s="73" t="s">
        <v>47</v>
      </c>
      <c r="H40" s="73" t="s">
        <v>83</v>
      </c>
      <c r="I40" s="73" t="s">
        <v>42</v>
      </c>
      <c r="J40" s="74" t="str">
        <f>J41</f>
        <v>45</v>
      </c>
      <c r="K40" s="74">
        <f>K41</f>
        <v>40</v>
      </c>
      <c r="L40" s="74">
        <f>L41</f>
        <v>85</v>
      </c>
      <c r="M40" s="56"/>
    </row>
    <row r="41" spans="2:13" ht="123.75" customHeight="1">
      <c r="B41" s="71">
        <f t="shared" si="1"/>
        <v>20</v>
      </c>
      <c r="C41" s="178" t="s">
        <v>1</v>
      </c>
      <c r="D41" s="174" t="s">
        <v>41</v>
      </c>
      <c r="E41" s="174" t="s">
        <v>52</v>
      </c>
      <c r="F41" s="174" t="s">
        <v>52</v>
      </c>
      <c r="G41" s="174" t="s">
        <v>47</v>
      </c>
      <c r="H41" s="174" t="s">
        <v>83</v>
      </c>
      <c r="I41" s="174">
        <v>244</v>
      </c>
      <c r="J41" s="177" t="s">
        <v>236</v>
      </c>
      <c r="K41" s="177">
        <v>40</v>
      </c>
      <c r="L41" s="177">
        <f>J41+K41</f>
        <v>85</v>
      </c>
      <c r="M41" s="56"/>
    </row>
    <row r="42" spans="2:13" ht="371.25" customHeight="1">
      <c r="B42" s="71">
        <f t="shared" si="1"/>
        <v>21</v>
      </c>
      <c r="C42" s="85" t="s">
        <v>249</v>
      </c>
      <c r="D42" s="73"/>
      <c r="E42" s="73"/>
      <c r="F42" s="73"/>
      <c r="G42" s="73"/>
      <c r="H42" s="73" t="s">
        <v>250</v>
      </c>
      <c r="I42" s="73" t="s">
        <v>42</v>
      </c>
      <c r="J42" s="74">
        <f>J43</f>
        <v>3</v>
      </c>
      <c r="K42" s="74">
        <f>K43</f>
        <v>0</v>
      </c>
      <c r="L42" s="74">
        <f>L43</f>
        <v>3</v>
      </c>
      <c r="M42" s="56"/>
    </row>
    <row r="43" spans="2:13" ht="123.75" customHeight="1">
      <c r="B43" s="71">
        <f t="shared" si="1"/>
        <v>22</v>
      </c>
      <c r="C43" s="178" t="s">
        <v>1</v>
      </c>
      <c r="D43" s="174"/>
      <c r="E43" s="174"/>
      <c r="F43" s="174"/>
      <c r="G43" s="174"/>
      <c r="H43" s="174" t="s">
        <v>250</v>
      </c>
      <c r="I43" s="174" t="s">
        <v>67</v>
      </c>
      <c r="J43" s="177">
        <v>3</v>
      </c>
      <c r="K43" s="177"/>
      <c r="L43" s="177">
        <f>J43+K43</f>
        <v>3</v>
      </c>
      <c r="M43" s="56"/>
    </row>
    <row r="44" spans="2:13" ht="124.5" customHeight="1">
      <c r="B44" s="71">
        <f t="shared" si="1"/>
        <v>23</v>
      </c>
      <c r="C44" s="77" t="s">
        <v>144</v>
      </c>
      <c r="D44" s="78" t="s">
        <v>41</v>
      </c>
      <c r="E44" s="80" t="s">
        <v>7</v>
      </c>
      <c r="F44" s="80"/>
      <c r="G44" s="80"/>
      <c r="H44" s="78" t="s">
        <v>85</v>
      </c>
      <c r="I44" s="80" t="s">
        <v>42</v>
      </c>
      <c r="J44" s="106">
        <f>J45+J47+J54</f>
        <v>1090.9299999999998</v>
      </c>
      <c r="K44" s="106">
        <f>K45+K47+K54</f>
        <v>164.869</v>
      </c>
      <c r="L44" s="106">
        <f>L45+L47+L54</f>
        <v>1255.799</v>
      </c>
      <c r="M44" s="56"/>
    </row>
    <row r="45" spans="2:13" ht="234" customHeight="1">
      <c r="B45" s="71">
        <f t="shared" si="1"/>
        <v>24</v>
      </c>
      <c r="C45" s="76" t="s">
        <v>145</v>
      </c>
      <c r="D45" s="73" t="s">
        <v>41</v>
      </c>
      <c r="E45" s="75" t="s">
        <v>7</v>
      </c>
      <c r="F45" s="75" t="s">
        <v>7</v>
      </c>
      <c r="G45" s="75" t="s">
        <v>7</v>
      </c>
      <c r="H45" s="73" t="s">
        <v>86</v>
      </c>
      <c r="I45" s="75" t="s">
        <v>42</v>
      </c>
      <c r="J45" s="107" t="str">
        <f>J46</f>
        <v>39,25</v>
      </c>
      <c r="K45" s="107">
        <f>K46</f>
        <v>0</v>
      </c>
      <c r="L45" s="107">
        <f>L46</f>
        <v>39.25</v>
      </c>
      <c r="M45" s="56"/>
    </row>
    <row r="46" spans="2:13" ht="135" customHeight="1">
      <c r="B46" s="71">
        <f t="shared" si="1"/>
        <v>25</v>
      </c>
      <c r="C46" s="178" t="s">
        <v>1</v>
      </c>
      <c r="D46" s="174" t="s">
        <v>41</v>
      </c>
      <c r="E46" s="175" t="s">
        <v>7</v>
      </c>
      <c r="F46" s="175" t="s">
        <v>7</v>
      </c>
      <c r="G46" s="175" t="s">
        <v>7</v>
      </c>
      <c r="H46" s="174" t="s">
        <v>86</v>
      </c>
      <c r="I46" s="175" t="s">
        <v>67</v>
      </c>
      <c r="J46" s="176" t="s">
        <v>247</v>
      </c>
      <c r="K46" s="177"/>
      <c r="L46" s="177">
        <f>J46+K46</f>
        <v>39.25</v>
      </c>
      <c r="M46" s="56"/>
    </row>
    <row r="47" spans="2:13" ht="238.5" customHeight="1">
      <c r="B47" s="71">
        <f t="shared" si="1"/>
        <v>26</v>
      </c>
      <c r="C47" s="84" t="s">
        <v>248</v>
      </c>
      <c r="D47" s="73" t="s">
        <v>41</v>
      </c>
      <c r="E47" s="73" t="s">
        <v>55</v>
      </c>
      <c r="F47" s="73" t="s">
        <v>55</v>
      </c>
      <c r="G47" s="73" t="s">
        <v>44</v>
      </c>
      <c r="H47" s="73" t="s">
        <v>87</v>
      </c>
      <c r="I47" s="73" t="s">
        <v>42</v>
      </c>
      <c r="J47" s="74">
        <f>J49+J50+J51+J52+J53</f>
        <v>375.01</v>
      </c>
      <c r="K47" s="74">
        <f>K49+K50+K51+K52+K53+K48</f>
        <v>164.869</v>
      </c>
      <c r="L47" s="74">
        <f>L49+L50+L51+L52+L53+L48</f>
        <v>539.879</v>
      </c>
      <c r="M47" s="56"/>
    </row>
    <row r="48" spans="2:13" ht="111" customHeight="1">
      <c r="B48" s="71">
        <f>B46+1</f>
        <v>26</v>
      </c>
      <c r="C48" s="173" t="s">
        <v>95</v>
      </c>
      <c r="D48" s="174" t="s">
        <v>41</v>
      </c>
      <c r="E48" s="174" t="s">
        <v>55</v>
      </c>
      <c r="F48" s="174" t="s">
        <v>55</v>
      </c>
      <c r="G48" s="174" t="s">
        <v>44</v>
      </c>
      <c r="H48" s="174" t="s">
        <v>87</v>
      </c>
      <c r="I48" s="174" t="s">
        <v>64</v>
      </c>
      <c r="J48" s="74">
        <v>0</v>
      </c>
      <c r="K48" s="74">
        <v>16</v>
      </c>
      <c r="L48" s="74">
        <f aca="true" t="shared" si="3" ref="L48:L53">J48+K48</f>
        <v>16</v>
      </c>
      <c r="M48" s="56"/>
    </row>
    <row r="49" spans="2:13" ht="132" customHeight="1">
      <c r="B49" s="71">
        <f>B47+1</f>
        <v>27</v>
      </c>
      <c r="C49" s="173" t="s">
        <v>95</v>
      </c>
      <c r="D49" s="174" t="s">
        <v>41</v>
      </c>
      <c r="E49" s="174" t="s">
        <v>55</v>
      </c>
      <c r="F49" s="174" t="s">
        <v>55</v>
      </c>
      <c r="G49" s="174" t="s">
        <v>44</v>
      </c>
      <c r="H49" s="174" t="s">
        <v>87</v>
      </c>
      <c r="I49" s="174" t="s">
        <v>67</v>
      </c>
      <c r="J49" s="177">
        <v>315.88</v>
      </c>
      <c r="K49" s="177">
        <f>70+4.869+74</f>
        <v>148.869</v>
      </c>
      <c r="L49" s="177">
        <f t="shared" si="3"/>
        <v>464.749</v>
      </c>
      <c r="M49" s="56"/>
    </row>
    <row r="50" spans="2:13" ht="75" customHeight="1">
      <c r="B50" s="71">
        <f t="shared" si="1"/>
        <v>28</v>
      </c>
      <c r="C50" s="173" t="s">
        <v>79</v>
      </c>
      <c r="D50" s="174" t="s">
        <v>41</v>
      </c>
      <c r="E50" s="174" t="s">
        <v>55</v>
      </c>
      <c r="F50" s="174" t="s">
        <v>55</v>
      </c>
      <c r="G50" s="174" t="s">
        <v>44</v>
      </c>
      <c r="H50" s="174" t="s">
        <v>149</v>
      </c>
      <c r="I50" s="174" t="s">
        <v>96</v>
      </c>
      <c r="J50" s="177">
        <v>10</v>
      </c>
      <c r="K50" s="177">
        <v>0</v>
      </c>
      <c r="L50" s="177">
        <f t="shared" si="3"/>
        <v>10</v>
      </c>
      <c r="M50" s="56"/>
    </row>
    <row r="51" spans="2:13" ht="110.25" customHeight="1">
      <c r="B51" s="71">
        <f t="shared" si="1"/>
        <v>29</v>
      </c>
      <c r="C51" s="173" t="s">
        <v>65</v>
      </c>
      <c r="D51" s="174" t="s">
        <v>41</v>
      </c>
      <c r="E51" s="174" t="s">
        <v>55</v>
      </c>
      <c r="F51" s="174" t="s">
        <v>55</v>
      </c>
      <c r="G51" s="174" t="s">
        <v>44</v>
      </c>
      <c r="H51" s="174" t="s">
        <v>149</v>
      </c>
      <c r="I51" s="174" t="s">
        <v>68</v>
      </c>
      <c r="J51" s="177">
        <f>30+4.7</f>
        <v>34.7</v>
      </c>
      <c r="K51" s="177"/>
      <c r="L51" s="177">
        <f t="shared" si="3"/>
        <v>34.7</v>
      </c>
      <c r="M51" s="56"/>
    </row>
    <row r="52" spans="2:13" ht="96" customHeight="1">
      <c r="B52" s="71">
        <f t="shared" si="1"/>
        <v>30</v>
      </c>
      <c r="C52" s="173" t="s">
        <v>66</v>
      </c>
      <c r="D52" s="174" t="s">
        <v>41</v>
      </c>
      <c r="E52" s="174" t="s">
        <v>55</v>
      </c>
      <c r="F52" s="174" t="s">
        <v>55</v>
      </c>
      <c r="G52" s="174" t="s">
        <v>44</v>
      </c>
      <c r="H52" s="174" t="s">
        <v>87</v>
      </c>
      <c r="I52" s="174" t="s">
        <v>9</v>
      </c>
      <c r="J52" s="177">
        <v>10</v>
      </c>
      <c r="K52" s="177"/>
      <c r="L52" s="177">
        <f t="shared" si="3"/>
        <v>10</v>
      </c>
      <c r="M52" s="56"/>
    </row>
    <row r="53" spans="2:13" ht="96" customHeight="1">
      <c r="B53" s="71">
        <f t="shared" si="1"/>
        <v>31</v>
      </c>
      <c r="C53" s="173" t="s">
        <v>251</v>
      </c>
      <c r="D53" s="174"/>
      <c r="E53" s="174"/>
      <c r="F53" s="174"/>
      <c r="G53" s="174"/>
      <c r="H53" s="174" t="s">
        <v>87</v>
      </c>
      <c r="I53" s="174" t="s">
        <v>252</v>
      </c>
      <c r="J53" s="177">
        <v>4.43</v>
      </c>
      <c r="K53" s="177"/>
      <c r="L53" s="177">
        <f t="shared" si="3"/>
        <v>4.43</v>
      </c>
      <c r="M53" s="56"/>
    </row>
    <row r="54" spans="2:13" ht="294.75" customHeight="1">
      <c r="B54" s="71">
        <f t="shared" si="1"/>
        <v>32</v>
      </c>
      <c r="C54" s="84" t="s">
        <v>147</v>
      </c>
      <c r="D54" s="73" t="s">
        <v>41</v>
      </c>
      <c r="E54" s="73" t="s">
        <v>58</v>
      </c>
      <c r="F54" s="73" t="s">
        <v>58</v>
      </c>
      <c r="G54" s="73" t="s">
        <v>52</v>
      </c>
      <c r="H54" s="73" t="s">
        <v>88</v>
      </c>
      <c r="I54" s="73" t="s">
        <v>42</v>
      </c>
      <c r="J54" s="74">
        <f>J55+J56</f>
        <v>676.67</v>
      </c>
      <c r="K54" s="74">
        <f>K55+K56</f>
        <v>0</v>
      </c>
      <c r="L54" s="74">
        <f>L55+L56</f>
        <v>676.67</v>
      </c>
      <c r="M54" s="56"/>
    </row>
    <row r="55" spans="2:13" ht="114" customHeight="1">
      <c r="B55" s="71">
        <f t="shared" si="1"/>
        <v>33</v>
      </c>
      <c r="C55" s="179" t="s">
        <v>99</v>
      </c>
      <c r="D55" s="174" t="s">
        <v>41</v>
      </c>
      <c r="E55" s="174" t="s">
        <v>58</v>
      </c>
      <c r="F55" s="174" t="s">
        <v>58</v>
      </c>
      <c r="G55" s="174" t="s">
        <v>52</v>
      </c>
      <c r="H55" s="174" t="s">
        <v>88</v>
      </c>
      <c r="I55" s="174" t="s">
        <v>61</v>
      </c>
      <c r="J55" s="177">
        <f>430.39+89.3</f>
        <v>519.6899999999999</v>
      </c>
      <c r="K55" s="177"/>
      <c r="L55" s="177">
        <f>J55+K55</f>
        <v>519.6899999999999</v>
      </c>
      <c r="M55" s="56"/>
    </row>
    <row r="56" spans="2:13" ht="78" customHeight="1">
      <c r="B56" s="71">
        <f t="shared" si="1"/>
        <v>34</v>
      </c>
      <c r="C56" s="179" t="s">
        <v>98</v>
      </c>
      <c r="D56" s="174" t="s">
        <v>41</v>
      </c>
      <c r="E56" s="174" t="s">
        <v>58</v>
      </c>
      <c r="F56" s="174" t="s">
        <v>58</v>
      </c>
      <c r="G56" s="174" t="s">
        <v>52</v>
      </c>
      <c r="H56" s="174" t="s">
        <v>88</v>
      </c>
      <c r="I56" s="174" t="s">
        <v>97</v>
      </c>
      <c r="J56" s="177">
        <f>129.98+27</f>
        <v>156.98</v>
      </c>
      <c r="K56" s="177"/>
      <c r="L56" s="177">
        <f>J56+K56</f>
        <v>156.98</v>
      </c>
      <c r="M56" s="56"/>
    </row>
    <row r="57" spans="2:13" ht="57" customHeight="1" hidden="1">
      <c r="B57" s="71">
        <f t="shared" si="1"/>
        <v>35</v>
      </c>
      <c r="C57" s="87" t="s">
        <v>59</v>
      </c>
      <c r="D57" s="78" t="s">
        <v>41</v>
      </c>
      <c r="E57" s="78" t="s">
        <v>118</v>
      </c>
      <c r="F57" s="78"/>
      <c r="G57" s="78" t="s">
        <v>118</v>
      </c>
      <c r="H57" s="78" t="s">
        <v>119</v>
      </c>
      <c r="I57" s="78" t="s">
        <v>120</v>
      </c>
      <c r="J57" s="79"/>
      <c r="K57" s="79"/>
      <c r="L57" s="177">
        <f>J57+K57</f>
        <v>0</v>
      </c>
      <c r="M57" s="63" t="e">
        <f>#REF!+K13+#REF!+#REF!+#REF!+#REF!+#REF!+#REF!+K57</f>
        <v>#REF!</v>
      </c>
    </row>
    <row r="58" spans="2:13" ht="93" customHeight="1">
      <c r="B58" s="71">
        <v>35</v>
      </c>
      <c r="C58" s="88" t="s">
        <v>75</v>
      </c>
      <c r="D58" s="78" t="s">
        <v>41</v>
      </c>
      <c r="E58" s="78" t="s">
        <v>44</v>
      </c>
      <c r="F58" s="78" t="s">
        <v>44</v>
      </c>
      <c r="G58" s="78" t="s">
        <v>45</v>
      </c>
      <c r="H58" s="78" t="s">
        <v>89</v>
      </c>
      <c r="I58" s="78" t="s">
        <v>42</v>
      </c>
      <c r="J58" s="79">
        <f>J59+J62</f>
        <v>426.43</v>
      </c>
      <c r="K58" s="79">
        <f>K59+K62</f>
        <v>0</v>
      </c>
      <c r="L58" s="79">
        <f>L59+L62</f>
        <v>426.43</v>
      </c>
      <c r="M58" s="63"/>
    </row>
    <row r="59" spans="2:13" ht="129" customHeight="1">
      <c r="B59" s="71">
        <f t="shared" si="1"/>
        <v>36</v>
      </c>
      <c r="C59" s="76" t="s">
        <v>0</v>
      </c>
      <c r="D59" s="73" t="s">
        <v>41</v>
      </c>
      <c r="E59" s="73" t="s">
        <v>44</v>
      </c>
      <c r="F59" s="73" t="s">
        <v>44</v>
      </c>
      <c r="G59" s="73" t="s">
        <v>45</v>
      </c>
      <c r="H59" s="73" t="s">
        <v>126</v>
      </c>
      <c r="I59" s="73" t="s">
        <v>42</v>
      </c>
      <c r="J59" s="74">
        <f>J60+J61</f>
        <v>406.43</v>
      </c>
      <c r="K59" s="74">
        <f>K60+K61</f>
        <v>0</v>
      </c>
      <c r="L59" s="74">
        <f>L60+L61</f>
        <v>406.43</v>
      </c>
      <c r="M59" s="63"/>
    </row>
    <row r="60" spans="2:13" ht="120" customHeight="1">
      <c r="B60" s="71">
        <f t="shared" si="1"/>
        <v>37</v>
      </c>
      <c r="C60" s="173" t="s">
        <v>70</v>
      </c>
      <c r="D60" s="174" t="s">
        <v>41</v>
      </c>
      <c r="E60" s="174" t="s">
        <v>44</v>
      </c>
      <c r="F60" s="174" t="s">
        <v>44</v>
      </c>
      <c r="G60" s="174" t="s">
        <v>45</v>
      </c>
      <c r="H60" s="174" t="s">
        <v>126</v>
      </c>
      <c r="I60" s="174" t="s">
        <v>61</v>
      </c>
      <c r="J60" s="177">
        <v>312.16</v>
      </c>
      <c r="K60" s="177"/>
      <c r="L60" s="177">
        <f>J60+K60</f>
        <v>312.16</v>
      </c>
      <c r="M60" s="63"/>
    </row>
    <row r="61" spans="2:13" ht="84" customHeight="1">
      <c r="B61" s="71">
        <f t="shared" si="1"/>
        <v>38</v>
      </c>
      <c r="C61" s="173" t="s">
        <v>98</v>
      </c>
      <c r="D61" s="174" t="s">
        <v>41</v>
      </c>
      <c r="E61" s="174" t="s">
        <v>44</v>
      </c>
      <c r="F61" s="174" t="s">
        <v>44</v>
      </c>
      <c r="G61" s="174" t="s">
        <v>45</v>
      </c>
      <c r="H61" s="174" t="s">
        <v>126</v>
      </c>
      <c r="I61" s="174" t="s">
        <v>97</v>
      </c>
      <c r="J61" s="177">
        <v>94.27</v>
      </c>
      <c r="K61" s="177"/>
      <c r="L61" s="177">
        <f>J61+K61</f>
        <v>94.27</v>
      </c>
      <c r="M61" s="63"/>
    </row>
    <row r="62" spans="2:13" ht="84" customHeight="1">
      <c r="B62" s="71">
        <f t="shared" si="1"/>
        <v>39</v>
      </c>
      <c r="C62" s="89" t="s">
        <v>3</v>
      </c>
      <c r="D62" s="73" t="s">
        <v>41</v>
      </c>
      <c r="E62" s="73" t="s">
        <v>44</v>
      </c>
      <c r="F62" s="73" t="s">
        <v>44</v>
      </c>
      <c r="G62" s="73" t="s">
        <v>58</v>
      </c>
      <c r="H62" s="73" t="s">
        <v>150</v>
      </c>
      <c r="I62" s="73" t="s">
        <v>42</v>
      </c>
      <c r="J62" s="74">
        <f>J63</f>
        <v>20</v>
      </c>
      <c r="K62" s="74">
        <f>K63</f>
        <v>0</v>
      </c>
      <c r="L62" s="74">
        <f>L63</f>
        <v>20</v>
      </c>
      <c r="M62" s="63"/>
    </row>
    <row r="63" spans="2:13" ht="63" customHeight="1">
      <c r="B63" s="71">
        <f t="shared" si="1"/>
        <v>40</v>
      </c>
      <c r="C63" s="173" t="s">
        <v>4</v>
      </c>
      <c r="D63" s="174" t="s">
        <v>41</v>
      </c>
      <c r="E63" s="174" t="s">
        <v>44</v>
      </c>
      <c r="F63" s="174" t="s">
        <v>44</v>
      </c>
      <c r="G63" s="174" t="s">
        <v>58</v>
      </c>
      <c r="H63" s="174" t="s">
        <v>150</v>
      </c>
      <c r="I63" s="174" t="s">
        <v>5</v>
      </c>
      <c r="J63" s="177">
        <v>20</v>
      </c>
      <c r="K63" s="177"/>
      <c r="L63" s="177">
        <f>J63+K63</f>
        <v>20</v>
      </c>
      <c r="M63" s="63"/>
    </row>
    <row r="64" spans="2:13" ht="48" customHeight="1">
      <c r="B64" s="218" t="s">
        <v>11</v>
      </c>
      <c r="C64" s="218"/>
      <c r="D64" s="218"/>
      <c r="E64" s="218"/>
      <c r="F64" s="218"/>
      <c r="G64" s="218"/>
      <c r="H64" s="218"/>
      <c r="I64" s="79"/>
      <c r="J64" s="79">
        <f>J21+J34+J39+J44+J58</f>
        <v>2659.3299999999995</v>
      </c>
      <c r="K64" s="79">
        <f>K21+K34+K39+K44+K58</f>
        <v>114.869</v>
      </c>
      <c r="L64" s="79">
        <f>L21+L34+L39+L44+L58</f>
        <v>2774.199</v>
      </c>
      <c r="M64" s="56"/>
    </row>
    <row r="65" spans="2:13" ht="44.2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2:13" ht="44.2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2:12" ht="25.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</sheetData>
  <sheetProtection/>
  <mergeCells count="5">
    <mergeCell ref="B64:H64"/>
    <mergeCell ref="L3:M3"/>
    <mergeCell ref="I4:N6"/>
    <mergeCell ref="B9:L9"/>
    <mergeCell ref="I10:L10"/>
  </mergeCells>
  <printOptions/>
  <pageMargins left="0.5118110236220472" right="0.11811023622047245" top="0.3937007874015748" bottom="0.7480314960629921" header="0.15748031496062992" footer="0.31496062992125984"/>
  <pageSetup fitToHeight="2" horizontalDpi="600" verticalDpi="600" orientation="portrait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128"/>
  <sheetViews>
    <sheetView tabSelected="1" view="pageBreakPreview" zoomScale="20" zoomScaleNormal="65" zoomScaleSheetLayoutView="20" zoomScalePageLayoutView="0" workbookViewId="0" topLeftCell="B116">
      <selection activeCell="V122" sqref="V122"/>
    </sheetView>
  </sheetViews>
  <sheetFormatPr defaultColWidth="9.00390625" defaultRowHeight="12.75"/>
  <cols>
    <col min="2" max="2" width="25.25390625" style="0" customWidth="1"/>
    <col min="3" max="3" width="239.25390625" style="0" customWidth="1"/>
    <col min="4" max="4" width="50.125" style="0" customWidth="1"/>
    <col min="5" max="5" width="33.625" style="0" customWidth="1"/>
    <col min="6" max="6" width="39.875" style="0" customWidth="1"/>
    <col min="7" max="7" width="55.75390625" style="0" customWidth="1"/>
    <col min="8" max="8" width="36.00390625" style="0" customWidth="1"/>
    <col min="9" max="9" width="43.125" style="0" customWidth="1"/>
    <col min="10" max="10" width="40.75390625" style="0" customWidth="1"/>
    <col min="11" max="11" width="55.75390625" style="0" customWidth="1"/>
  </cols>
  <sheetData>
    <row r="1" spans="2:12" ht="95.25" customHeight="1">
      <c r="B1" s="64"/>
      <c r="C1" s="64"/>
      <c r="D1" s="64"/>
      <c r="E1" s="64"/>
      <c r="F1" s="64"/>
      <c r="G1" s="64"/>
      <c r="H1" s="102"/>
      <c r="I1" s="102"/>
      <c r="J1" s="101"/>
      <c r="K1" s="219" t="s">
        <v>124</v>
      </c>
      <c r="L1" s="219"/>
    </row>
    <row r="2" spans="2:12" ht="45.75" customHeight="1">
      <c r="B2" s="64"/>
      <c r="C2" s="64"/>
      <c r="D2" s="64"/>
      <c r="E2" s="64"/>
      <c r="F2" s="64"/>
      <c r="G2" s="64"/>
      <c r="H2" s="220" t="s">
        <v>137</v>
      </c>
      <c r="I2" s="220"/>
      <c r="J2" s="221"/>
      <c r="K2" s="221"/>
      <c r="L2" s="221"/>
    </row>
    <row r="3" spans="2:12" ht="45.75">
      <c r="B3" s="64"/>
      <c r="C3" s="64"/>
      <c r="D3" s="64"/>
      <c r="E3" s="64"/>
      <c r="F3" s="64"/>
      <c r="G3" s="64"/>
      <c r="H3" s="221"/>
      <c r="I3" s="221"/>
      <c r="J3" s="221"/>
      <c r="K3" s="221"/>
      <c r="L3" s="221"/>
    </row>
    <row r="4" spans="2:12" ht="149.25" customHeight="1">
      <c r="B4" s="64"/>
      <c r="C4" s="64"/>
      <c r="D4" s="64"/>
      <c r="E4" s="64"/>
      <c r="F4" s="64"/>
      <c r="G4" s="64"/>
      <c r="H4" s="221"/>
      <c r="I4" s="221"/>
      <c r="J4" s="221"/>
      <c r="K4" s="221"/>
      <c r="L4" s="221"/>
    </row>
    <row r="5" spans="2:12" ht="3.75" customHeight="1">
      <c r="B5" s="64"/>
      <c r="C5" s="64"/>
      <c r="D5" s="64"/>
      <c r="E5" s="64"/>
      <c r="F5" s="64"/>
      <c r="G5" s="64"/>
      <c r="H5" s="221"/>
      <c r="I5" s="221"/>
      <c r="J5" s="221"/>
      <c r="K5" s="221"/>
      <c r="L5" s="221"/>
    </row>
    <row r="6" spans="2:12" ht="45.7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ht="53.25" customHeight="1">
      <c r="B7" s="216" t="s">
        <v>153</v>
      </c>
      <c r="C7" s="216"/>
      <c r="D7" s="216"/>
      <c r="E7" s="216"/>
      <c r="F7" s="216"/>
      <c r="G7" s="216"/>
      <c r="H7" s="216"/>
      <c r="I7" s="216"/>
      <c r="J7" s="216"/>
      <c r="K7" s="216"/>
      <c r="L7" s="64"/>
    </row>
    <row r="8" spans="2:12" ht="192.75" customHeight="1">
      <c r="B8" s="57" t="s">
        <v>16</v>
      </c>
      <c r="C8" s="57" t="s">
        <v>17</v>
      </c>
      <c r="D8" s="58" t="s">
        <v>36</v>
      </c>
      <c r="E8" s="58" t="s">
        <v>37</v>
      </c>
      <c r="F8" s="58" t="s">
        <v>38</v>
      </c>
      <c r="G8" s="58" t="s">
        <v>39</v>
      </c>
      <c r="H8" s="58" t="s">
        <v>40</v>
      </c>
      <c r="I8" s="58" t="s">
        <v>239</v>
      </c>
      <c r="J8" s="59" t="s">
        <v>121</v>
      </c>
      <c r="K8" s="60" t="s">
        <v>122</v>
      </c>
      <c r="L8" s="64"/>
    </row>
    <row r="9" spans="2:12" ht="46.5" thickBot="1">
      <c r="B9" s="61">
        <v>1</v>
      </c>
      <c r="C9" s="61">
        <v>2</v>
      </c>
      <c r="D9" s="62" t="s">
        <v>18</v>
      </c>
      <c r="E9" s="62" t="s">
        <v>19</v>
      </c>
      <c r="F9" s="62" t="s">
        <v>20</v>
      </c>
      <c r="G9" s="205" t="s">
        <v>21</v>
      </c>
      <c r="H9" s="62" t="s">
        <v>22</v>
      </c>
      <c r="I9" s="62"/>
      <c r="J9" s="62" t="s">
        <v>104</v>
      </c>
      <c r="K9" s="61">
        <v>9</v>
      </c>
      <c r="L9" s="64"/>
    </row>
    <row r="10" spans="2:12" ht="54.75" customHeight="1">
      <c r="B10" s="71">
        <v>1</v>
      </c>
      <c r="C10" s="88" t="s">
        <v>258</v>
      </c>
      <c r="D10" s="78" t="s">
        <v>41</v>
      </c>
      <c r="E10" s="78" t="s">
        <v>44</v>
      </c>
      <c r="F10" s="194"/>
      <c r="G10" s="196"/>
      <c r="H10" s="195"/>
      <c r="I10" s="79">
        <f>I16</f>
        <v>406.43</v>
      </c>
      <c r="J10" s="79">
        <f>J16</f>
        <v>0</v>
      </c>
      <c r="K10" s="79">
        <f>K16</f>
        <v>406.43</v>
      </c>
      <c r="L10" s="64"/>
    </row>
    <row r="11" spans="2:12" ht="122.25" customHeight="1">
      <c r="B11" s="71">
        <f>B10+1</f>
        <v>2</v>
      </c>
      <c r="C11" s="88" t="s">
        <v>76</v>
      </c>
      <c r="D11" s="78" t="s">
        <v>41</v>
      </c>
      <c r="E11" s="78" t="s">
        <v>44</v>
      </c>
      <c r="F11" s="194" t="s">
        <v>45</v>
      </c>
      <c r="G11" s="206"/>
      <c r="H11" s="195"/>
      <c r="I11" s="79">
        <f>I16</f>
        <v>406.43</v>
      </c>
      <c r="J11" s="79">
        <f>J16</f>
        <v>0</v>
      </c>
      <c r="K11" s="79">
        <f>K16</f>
        <v>406.43</v>
      </c>
      <c r="L11" s="64"/>
    </row>
    <row r="12" spans="2:12" ht="37.5" customHeight="1" hidden="1">
      <c r="B12" s="71">
        <f>B11+1</f>
        <v>3</v>
      </c>
      <c r="C12" s="84" t="s">
        <v>75</v>
      </c>
      <c r="D12" s="73" t="s">
        <v>41</v>
      </c>
      <c r="E12" s="73" t="s">
        <v>44</v>
      </c>
      <c r="F12" s="182" t="s">
        <v>45</v>
      </c>
      <c r="G12" s="190" t="s">
        <v>105</v>
      </c>
      <c r="H12" s="186"/>
      <c r="I12" s="74"/>
      <c r="J12" s="74"/>
      <c r="K12" s="74">
        <f>K13</f>
        <v>0</v>
      </c>
      <c r="L12" s="64"/>
    </row>
    <row r="13" spans="2:12" ht="65.25" customHeight="1" hidden="1">
      <c r="B13" s="71">
        <f>B12+1</f>
        <v>4</v>
      </c>
      <c r="C13" s="103" t="s">
        <v>106</v>
      </c>
      <c r="D13" s="73" t="s">
        <v>41</v>
      </c>
      <c r="E13" s="73" t="s">
        <v>44</v>
      </c>
      <c r="F13" s="182" t="s">
        <v>45</v>
      </c>
      <c r="G13" s="190" t="s">
        <v>107</v>
      </c>
      <c r="H13" s="186"/>
      <c r="I13" s="74"/>
      <c r="J13" s="74"/>
      <c r="K13" s="74">
        <f>K14</f>
        <v>0</v>
      </c>
      <c r="L13" s="64"/>
    </row>
    <row r="14" spans="2:12" ht="74.25" customHeight="1" hidden="1">
      <c r="B14" s="71">
        <f>B13+1</f>
        <v>5</v>
      </c>
      <c r="C14" s="90" t="s">
        <v>0</v>
      </c>
      <c r="D14" s="73" t="s">
        <v>41</v>
      </c>
      <c r="E14" s="73" t="s">
        <v>44</v>
      </c>
      <c r="F14" s="182" t="s">
        <v>45</v>
      </c>
      <c r="G14" s="190" t="s">
        <v>108</v>
      </c>
      <c r="H14" s="186"/>
      <c r="I14" s="74"/>
      <c r="J14" s="74"/>
      <c r="K14" s="74">
        <f>K15</f>
        <v>0</v>
      </c>
      <c r="L14" s="64"/>
    </row>
    <row r="15" spans="2:12" ht="77.25" customHeight="1" hidden="1">
      <c r="B15" s="71">
        <f>B14+1</f>
        <v>6</v>
      </c>
      <c r="C15" s="76" t="s">
        <v>70</v>
      </c>
      <c r="D15" s="73" t="s">
        <v>41</v>
      </c>
      <c r="E15" s="73" t="s">
        <v>44</v>
      </c>
      <c r="F15" s="182" t="s">
        <v>45</v>
      </c>
      <c r="G15" s="190" t="s">
        <v>108</v>
      </c>
      <c r="H15" s="186" t="s">
        <v>61</v>
      </c>
      <c r="I15" s="74"/>
      <c r="J15" s="74"/>
      <c r="K15" s="74">
        <v>0</v>
      </c>
      <c r="L15" s="64"/>
    </row>
    <row r="16" spans="2:12" ht="73.5" customHeight="1">
      <c r="B16" s="71">
        <v>3</v>
      </c>
      <c r="C16" s="84" t="s">
        <v>75</v>
      </c>
      <c r="D16" s="73" t="s">
        <v>41</v>
      </c>
      <c r="E16" s="73" t="s">
        <v>44</v>
      </c>
      <c r="F16" s="182" t="s">
        <v>45</v>
      </c>
      <c r="G16" s="190" t="s">
        <v>89</v>
      </c>
      <c r="H16" s="195"/>
      <c r="I16" s="79">
        <f>I17</f>
        <v>406.43</v>
      </c>
      <c r="J16" s="79">
        <f>J17</f>
        <v>0</v>
      </c>
      <c r="K16" s="79">
        <f>K17</f>
        <v>406.43</v>
      </c>
      <c r="L16" s="64"/>
    </row>
    <row r="17" spans="2:12" ht="120" customHeight="1">
      <c r="B17" s="71">
        <f aca="true" t="shared" si="0" ref="B17:B86">B16+1</f>
        <v>4</v>
      </c>
      <c r="C17" s="90" t="s">
        <v>0</v>
      </c>
      <c r="D17" s="73" t="s">
        <v>41</v>
      </c>
      <c r="E17" s="73" t="s">
        <v>44</v>
      </c>
      <c r="F17" s="182" t="s">
        <v>45</v>
      </c>
      <c r="G17" s="190" t="s">
        <v>126</v>
      </c>
      <c r="H17" s="186"/>
      <c r="I17" s="74">
        <f>I18+I19</f>
        <v>406.43</v>
      </c>
      <c r="J17" s="74">
        <f>J18+J19</f>
        <v>0</v>
      </c>
      <c r="K17" s="74">
        <f>K18+K19</f>
        <v>406.43</v>
      </c>
      <c r="L17" s="64"/>
    </row>
    <row r="18" spans="2:12" ht="174" customHeight="1">
      <c r="B18" s="71">
        <f t="shared" si="0"/>
        <v>5</v>
      </c>
      <c r="C18" s="76" t="s">
        <v>70</v>
      </c>
      <c r="D18" s="73" t="s">
        <v>41</v>
      </c>
      <c r="E18" s="73" t="s">
        <v>44</v>
      </c>
      <c r="F18" s="182" t="s">
        <v>45</v>
      </c>
      <c r="G18" s="190" t="s">
        <v>126</v>
      </c>
      <c r="H18" s="186" t="s">
        <v>61</v>
      </c>
      <c r="I18" s="74">
        <v>312.16</v>
      </c>
      <c r="J18" s="74">
        <v>0</v>
      </c>
      <c r="K18" s="74">
        <f>I18+J18</f>
        <v>312.16</v>
      </c>
      <c r="L18" s="64"/>
    </row>
    <row r="19" spans="2:12" ht="72" customHeight="1" thickBot="1">
      <c r="B19" s="71">
        <f t="shared" si="0"/>
        <v>6</v>
      </c>
      <c r="C19" s="76" t="s">
        <v>98</v>
      </c>
      <c r="D19" s="73" t="s">
        <v>41</v>
      </c>
      <c r="E19" s="73" t="s">
        <v>44</v>
      </c>
      <c r="F19" s="182" t="s">
        <v>45</v>
      </c>
      <c r="G19" s="197" t="s">
        <v>126</v>
      </c>
      <c r="H19" s="186" t="s">
        <v>97</v>
      </c>
      <c r="I19" s="74">
        <v>94.27</v>
      </c>
      <c r="J19" s="74">
        <v>0</v>
      </c>
      <c r="K19" s="74">
        <f>I19+J19</f>
        <v>94.27</v>
      </c>
      <c r="L19" s="64"/>
    </row>
    <row r="20" spans="2:12" ht="230.25" customHeight="1">
      <c r="B20" s="71">
        <f t="shared" si="0"/>
        <v>7</v>
      </c>
      <c r="C20" s="81" t="s">
        <v>259</v>
      </c>
      <c r="D20" s="78" t="s">
        <v>41</v>
      </c>
      <c r="E20" s="78" t="s">
        <v>44</v>
      </c>
      <c r="F20" s="194" t="s">
        <v>46</v>
      </c>
      <c r="G20" s="196"/>
      <c r="H20" s="195"/>
      <c r="I20" s="79">
        <f>I29</f>
        <v>926.57</v>
      </c>
      <c r="J20" s="79">
        <f>J29</f>
        <v>0</v>
      </c>
      <c r="K20" s="79">
        <f>K29</f>
        <v>926.57</v>
      </c>
      <c r="L20" s="64"/>
    </row>
    <row r="21" spans="2:12" ht="69.75" customHeight="1" hidden="1">
      <c r="B21" s="71">
        <f t="shared" si="0"/>
        <v>8</v>
      </c>
      <c r="C21" s="72" t="s">
        <v>128</v>
      </c>
      <c r="D21" s="73" t="s">
        <v>41</v>
      </c>
      <c r="E21" s="73" t="s">
        <v>44</v>
      </c>
      <c r="F21" s="182" t="s">
        <v>46</v>
      </c>
      <c r="G21" s="190" t="s">
        <v>109</v>
      </c>
      <c r="H21" s="186"/>
      <c r="I21" s="74"/>
      <c r="J21" s="74">
        <f>J22</f>
        <v>0</v>
      </c>
      <c r="K21" s="74">
        <f>K22</f>
        <v>143.69</v>
      </c>
      <c r="L21" s="64"/>
    </row>
    <row r="22" spans="2:12" ht="71.25" customHeight="1" hidden="1">
      <c r="B22" s="71">
        <f t="shared" si="0"/>
        <v>9</v>
      </c>
      <c r="C22" s="104" t="s">
        <v>133</v>
      </c>
      <c r="D22" s="73" t="s">
        <v>41</v>
      </c>
      <c r="E22" s="73" t="s">
        <v>44</v>
      </c>
      <c r="F22" s="182" t="s">
        <v>46</v>
      </c>
      <c r="G22" s="201" t="s">
        <v>110</v>
      </c>
      <c r="H22" s="186"/>
      <c r="I22" s="74"/>
      <c r="J22" s="74">
        <f>J23+J24+J25+J26+J27+J28</f>
        <v>0</v>
      </c>
      <c r="K22" s="74">
        <v>143.69</v>
      </c>
      <c r="L22" s="64"/>
    </row>
    <row r="23" spans="2:12" ht="85.5" customHeight="1" hidden="1">
      <c r="B23" s="71">
        <f t="shared" si="0"/>
        <v>10</v>
      </c>
      <c r="C23" s="76" t="s">
        <v>70</v>
      </c>
      <c r="D23" s="73" t="s">
        <v>41</v>
      </c>
      <c r="E23" s="73" t="s">
        <v>44</v>
      </c>
      <c r="F23" s="182" t="s">
        <v>46</v>
      </c>
      <c r="G23" s="201" t="s">
        <v>110</v>
      </c>
      <c r="H23" s="186" t="s">
        <v>61</v>
      </c>
      <c r="I23" s="74"/>
      <c r="J23" s="74"/>
      <c r="K23" s="74">
        <v>42.5</v>
      </c>
      <c r="L23" s="64"/>
    </row>
    <row r="24" spans="2:12" ht="40.5" customHeight="1" hidden="1">
      <c r="B24" s="71">
        <f t="shared" si="0"/>
        <v>11</v>
      </c>
      <c r="C24" s="76" t="s">
        <v>62</v>
      </c>
      <c r="D24" s="73" t="s">
        <v>41</v>
      </c>
      <c r="E24" s="73" t="s">
        <v>44</v>
      </c>
      <c r="F24" s="182" t="s">
        <v>46</v>
      </c>
      <c r="G24" s="201" t="s">
        <v>110</v>
      </c>
      <c r="H24" s="186" t="s">
        <v>111</v>
      </c>
      <c r="I24" s="74"/>
      <c r="J24" s="74"/>
      <c r="K24" s="74">
        <v>201</v>
      </c>
      <c r="L24" s="64"/>
    </row>
    <row r="25" spans="2:12" ht="72.75" customHeight="1" hidden="1">
      <c r="B25" s="71">
        <f t="shared" si="0"/>
        <v>12</v>
      </c>
      <c r="C25" s="76" t="s">
        <v>63</v>
      </c>
      <c r="D25" s="73" t="s">
        <v>41</v>
      </c>
      <c r="E25" s="73" t="s">
        <v>44</v>
      </c>
      <c r="F25" s="182" t="s">
        <v>46</v>
      </c>
      <c r="G25" s="201" t="s">
        <v>110</v>
      </c>
      <c r="H25" s="186" t="s">
        <v>64</v>
      </c>
      <c r="I25" s="74"/>
      <c r="J25" s="74"/>
      <c r="K25" s="74">
        <v>45</v>
      </c>
      <c r="L25" s="64"/>
    </row>
    <row r="26" spans="2:12" ht="88.5" customHeight="1" hidden="1">
      <c r="B26" s="71">
        <f t="shared" si="0"/>
        <v>13</v>
      </c>
      <c r="C26" s="76" t="s">
        <v>1</v>
      </c>
      <c r="D26" s="73" t="s">
        <v>41</v>
      </c>
      <c r="E26" s="73" t="s">
        <v>44</v>
      </c>
      <c r="F26" s="182" t="s">
        <v>46</v>
      </c>
      <c r="G26" s="201" t="s">
        <v>110</v>
      </c>
      <c r="H26" s="186" t="s">
        <v>67</v>
      </c>
      <c r="I26" s="74"/>
      <c r="J26" s="74"/>
      <c r="K26" s="74">
        <v>0</v>
      </c>
      <c r="L26" s="64"/>
    </row>
    <row r="27" spans="2:12" ht="42" customHeight="1" hidden="1">
      <c r="B27" s="71">
        <f t="shared" si="0"/>
        <v>14</v>
      </c>
      <c r="C27" s="76" t="s">
        <v>65</v>
      </c>
      <c r="D27" s="73" t="s">
        <v>41</v>
      </c>
      <c r="E27" s="73" t="s">
        <v>44</v>
      </c>
      <c r="F27" s="182" t="s">
        <v>46</v>
      </c>
      <c r="G27" s="204" t="s">
        <v>148</v>
      </c>
      <c r="H27" s="186">
        <v>851</v>
      </c>
      <c r="I27" s="74"/>
      <c r="J27" s="74"/>
      <c r="K27" s="74">
        <v>52.4</v>
      </c>
      <c r="L27" s="64"/>
    </row>
    <row r="28" spans="2:12" ht="52.5" customHeight="1" hidden="1">
      <c r="B28" s="71">
        <f t="shared" si="0"/>
        <v>15</v>
      </c>
      <c r="C28" s="76" t="s">
        <v>66</v>
      </c>
      <c r="D28" s="73" t="s">
        <v>41</v>
      </c>
      <c r="E28" s="73" t="s">
        <v>44</v>
      </c>
      <c r="F28" s="182" t="s">
        <v>46</v>
      </c>
      <c r="G28" s="201" t="s">
        <v>148</v>
      </c>
      <c r="H28" s="186">
        <v>852</v>
      </c>
      <c r="I28" s="74"/>
      <c r="J28" s="74"/>
      <c r="K28" s="74">
        <v>0</v>
      </c>
      <c r="L28" s="64"/>
    </row>
    <row r="29" spans="2:12" ht="177" customHeight="1">
      <c r="B29" s="71">
        <v>8</v>
      </c>
      <c r="C29" s="72" t="s">
        <v>138</v>
      </c>
      <c r="D29" s="73" t="s">
        <v>41</v>
      </c>
      <c r="E29" s="73" t="s">
        <v>44</v>
      </c>
      <c r="F29" s="182" t="s">
        <v>46</v>
      </c>
      <c r="G29" s="201" t="s">
        <v>84</v>
      </c>
      <c r="H29" s="186"/>
      <c r="I29" s="74">
        <f>I30</f>
        <v>926.57</v>
      </c>
      <c r="J29" s="74">
        <f>J30</f>
        <v>0</v>
      </c>
      <c r="K29" s="74">
        <f>K30</f>
        <v>926.57</v>
      </c>
      <c r="L29" s="64"/>
    </row>
    <row r="30" spans="2:12" ht="121.5" customHeight="1">
      <c r="B30" s="71">
        <f t="shared" si="0"/>
        <v>9</v>
      </c>
      <c r="C30" s="104" t="s">
        <v>139</v>
      </c>
      <c r="D30" s="73" t="s">
        <v>41</v>
      </c>
      <c r="E30" s="73" t="s">
        <v>44</v>
      </c>
      <c r="F30" s="182" t="s">
        <v>46</v>
      </c>
      <c r="G30" s="201" t="s">
        <v>92</v>
      </c>
      <c r="H30" s="186" t="s">
        <v>42</v>
      </c>
      <c r="I30" s="74">
        <f>I31+I33+I34+I35+I36+I37</f>
        <v>926.57</v>
      </c>
      <c r="J30" s="74">
        <f>J31+J33+J34+J35+J36+J37</f>
        <v>0</v>
      </c>
      <c r="K30" s="74">
        <f>K31+K33+K34+K35+K36+K37</f>
        <v>926.57</v>
      </c>
      <c r="L30" s="64"/>
    </row>
    <row r="31" spans="2:12" ht="121.5" customHeight="1">
      <c r="B31" s="71">
        <f t="shared" si="0"/>
        <v>10</v>
      </c>
      <c r="C31" s="76" t="s">
        <v>99</v>
      </c>
      <c r="D31" s="73" t="s">
        <v>41</v>
      </c>
      <c r="E31" s="73" t="s">
        <v>44</v>
      </c>
      <c r="F31" s="182" t="s">
        <v>46</v>
      </c>
      <c r="G31" s="201" t="s">
        <v>93</v>
      </c>
      <c r="H31" s="186" t="s">
        <v>61</v>
      </c>
      <c r="I31" s="74">
        <v>475.78</v>
      </c>
      <c r="J31" s="74"/>
      <c r="K31" s="74">
        <f>I31+J31</f>
        <v>475.78</v>
      </c>
      <c r="L31" s="64"/>
    </row>
    <row r="32" spans="2:12" ht="48" customHeight="1" hidden="1">
      <c r="B32" s="71">
        <f t="shared" si="0"/>
        <v>11</v>
      </c>
      <c r="C32" s="76" t="s">
        <v>62</v>
      </c>
      <c r="D32" s="73" t="s">
        <v>41</v>
      </c>
      <c r="E32" s="73" t="s">
        <v>44</v>
      </c>
      <c r="F32" s="182" t="s">
        <v>46</v>
      </c>
      <c r="G32" s="201" t="s">
        <v>94</v>
      </c>
      <c r="H32" s="186" t="s">
        <v>111</v>
      </c>
      <c r="I32" s="74"/>
      <c r="J32" s="74"/>
      <c r="K32" s="74">
        <f aca="true" t="shared" si="1" ref="K32:K37">I32+J32</f>
        <v>0</v>
      </c>
      <c r="L32" s="64"/>
    </row>
    <row r="33" spans="2:12" ht="76.5" customHeight="1">
      <c r="B33" s="71">
        <v>11</v>
      </c>
      <c r="C33" s="76" t="s">
        <v>98</v>
      </c>
      <c r="D33" s="73" t="s">
        <v>41</v>
      </c>
      <c r="E33" s="73" t="s">
        <v>44</v>
      </c>
      <c r="F33" s="182" t="s">
        <v>46</v>
      </c>
      <c r="G33" s="201" t="s">
        <v>93</v>
      </c>
      <c r="H33" s="186" t="s">
        <v>97</v>
      </c>
      <c r="I33" s="74">
        <v>143.69</v>
      </c>
      <c r="J33" s="74"/>
      <c r="K33" s="74">
        <f t="shared" si="1"/>
        <v>143.69</v>
      </c>
      <c r="L33" s="64"/>
    </row>
    <row r="34" spans="2:12" ht="120" customHeight="1">
      <c r="B34" s="71">
        <f t="shared" si="0"/>
        <v>12</v>
      </c>
      <c r="C34" s="76" t="s">
        <v>63</v>
      </c>
      <c r="D34" s="73" t="s">
        <v>41</v>
      </c>
      <c r="E34" s="73" t="s">
        <v>44</v>
      </c>
      <c r="F34" s="182" t="s">
        <v>46</v>
      </c>
      <c r="G34" s="201" t="s">
        <v>93</v>
      </c>
      <c r="H34" s="186" t="s">
        <v>64</v>
      </c>
      <c r="I34" s="74">
        <v>56.1</v>
      </c>
      <c r="J34" s="74"/>
      <c r="K34" s="74">
        <f t="shared" si="1"/>
        <v>56.1</v>
      </c>
      <c r="L34" s="64"/>
    </row>
    <row r="35" spans="2:12" ht="144.75" customHeight="1">
      <c r="B35" s="71">
        <f t="shared" si="0"/>
        <v>13</v>
      </c>
      <c r="C35" s="76" t="s">
        <v>1</v>
      </c>
      <c r="D35" s="73" t="s">
        <v>41</v>
      </c>
      <c r="E35" s="73" t="s">
        <v>44</v>
      </c>
      <c r="F35" s="182" t="s">
        <v>46</v>
      </c>
      <c r="G35" s="201" t="s">
        <v>93</v>
      </c>
      <c r="H35" s="186" t="s">
        <v>67</v>
      </c>
      <c r="I35" s="74">
        <v>201</v>
      </c>
      <c r="J35" s="74"/>
      <c r="K35" s="74">
        <f t="shared" si="1"/>
        <v>201</v>
      </c>
      <c r="L35" s="64"/>
    </row>
    <row r="36" spans="2:12" ht="108" customHeight="1">
      <c r="B36" s="71">
        <f t="shared" si="0"/>
        <v>14</v>
      </c>
      <c r="C36" s="76" t="s">
        <v>65</v>
      </c>
      <c r="D36" s="73" t="s">
        <v>41</v>
      </c>
      <c r="E36" s="73" t="s">
        <v>44</v>
      </c>
      <c r="F36" s="182" t="s">
        <v>46</v>
      </c>
      <c r="G36" s="201" t="s">
        <v>93</v>
      </c>
      <c r="H36" s="186">
        <v>851</v>
      </c>
      <c r="I36" s="74">
        <v>45</v>
      </c>
      <c r="J36" s="74"/>
      <c r="K36" s="74">
        <f t="shared" si="1"/>
        <v>45</v>
      </c>
      <c r="L36" s="64"/>
    </row>
    <row r="37" spans="2:12" ht="90.75" customHeight="1" thickBot="1">
      <c r="B37" s="71">
        <f t="shared" si="0"/>
        <v>15</v>
      </c>
      <c r="C37" s="76" t="s">
        <v>66</v>
      </c>
      <c r="D37" s="73" t="s">
        <v>41</v>
      </c>
      <c r="E37" s="73" t="s">
        <v>44</v>
      </c>
      <c r="F37" s="182" t="s">
        <v>46</v>
      </c>
      <c r="G37" s="202" t="s">
        <v>93</v>
      </c>
      <c r="H37" s="186">
        <v>852</v>
      </c>
      <c r="I37" s="74">
        <v>5</v>
      </c>
      <c r="J37" s="74"/>
      <c r="K37" s="74">
        <f t="shared" si="1"/>
        <v>5</v>
      </c>
      <c r="L37" s="64"/>
    </row>
    <row r="38" spans="2:12" ht="83.25" customHeight="1">
      <c r="B38" s="71">
        <f t="shared" si="0"/>
        <v>16</v>
      </c>
      <c r="C38" s="81" t="s">
        <v>2</v>
      </c>
      <c r="D38" s="78" t="s">
        <v>41</v>
      </c>
      <c r="E38" s="78" t="s">
        <v>44</v>
      </c>
      <c r="F38" s="194" t="s">
        <v>58</v>
      </c>
      <c r="G38" s="196"/>
      <c r="H38" s="195"/>
      <c r="I38" s="79">
        <f>I42</f>
        <v>20</v>
      </c>
      <c r="J38" s="79">
        <f>J42</f>
        <v>0</v>
      </c>
      <c r="K38" s="79">
        <f>K42</f>
        <v>20</v>
      </c>
      <c r="L38" s="64"/>
    </row>
    <row r="39" spans="2:12" ht="41.25" customHeight="1" hidden="1">
      <c r="B39" s="71">
        <f t="shared" si="0"/>
        <v>17</v>
      </c>
      <c r="C39" s="84" t="s">
        <v>75</v>
      </c>
      <c r="D39" s="73" t="s">
        <v>41</v>
      </c>
      <c r="E39" s="73" t="s">
        <v>44</v>
      </c>
      <c r="F39" s="182" t="s">
        <v>58</v>
      </c>
      <c r="G39" s="190" t="s">
        <v>86</v>
      </c>
      <c r="H39" s="186"/>
      <c r="I39" s="74"/>
      <c r="J39" s="74"/>
      <c r="K39" s="74">
        <v>0</v>
      </c>
      <c r="L39" s="64"/>
    </row>
    <row r="40" spans="2:12" ht="42" customHeight="1" hidden="1">
      <c r="B40" s="71">
        <f t="shared" si="0"/>
        <v>18</v>
      </c>
      <c r="C40" s="91" t="s">
        <v>3</v>
      </c>
      <c r="D40" s="73" t="s">
        <v>41</v>
      </c>
      <c r="E40" s="73" t="s">
        <v>44</v>
      </c>
      <c r="F40" s="182" t="s">
        <v>58</v>
      </c>
      <c r="G40" s="190" t="s">
        <v>86</v>
      </c>
      <c r="H40" s="186"/>
      <c r="I40" s="74"/>
      <c r="J40" s="74"/>
      <c r="K40" s="74">
        <v>89.3</v>
      </c>
      <c r="L40" s="64"/>
    </row>
    <row r="41" spans="2:12" ht="44.25" customHeight="1" hidden="1">
      <c r="B41" s="71">
        <f t="shared" si="0"/>
        <v>19</v>
      </c>
      <c r="C41" s="76" t="s">
        <v>4</v>
      </c>
      <c r="D41" s="73" t="s">
        <v>41</v>
      </c>
      <c r="E41" s="73" t="s">
        <v>44</v>
      </c>
      <c r="F41" s="182" t="s">
        <v>58</v>
      </c>
      <c r="G41" s="190" t="s">
        <v>86</v>
      </c>
      <c r="H41" s="186" t="s">
        <v>5</v>
      </c>
      <c r="I41" s="74"/>
      <c r="J41" s="74"/>
      <c r="K41" s="74">
        <v>27</v>
      </c>
      <c r="L41" s="64"/>
    </row>
    <row r="42" spans="2:12" ht="99.75" customHeight="1">
      <c r="B42" s="71">
        <v>17</v>
      </c>
      <c r="C42" s="84" t="s">
        <v>75</v>
      </c>
      <c r="D42" s="73" t="s">
        <v>41</v>
      </c>
      <c r="E42" s="73" t="s">
        <v>44</v>
      </c>
      <c r="F42" s="182" t="s">
        <v>58</v>
      </c>
      <c r="G42" s="190" t="s">
        <v>89</v>
      </c>
      <c r="H42" s="186"/>
      <c r="I42" s="74">
        <f aca="true" t="shared" si="2" ref="I42:K43">I43</f>
        <v>20</v>
      </c>
      <c r="J42" s="74">
        <f t="shared" si="2"/>
        <v>0</v>
      </c>
      <c r="K42" s="74">
        <f t="shared" si="2"/>
        <v>20</v>
      </c>
      <c r="L42" s="64"/>
    </row>
    <row r="43" spans="2:12" ht="93.75" customHeight="1">
      <c r="B43" s="71">
        <f t="shared" si="0"/>
        <v>18</v>
      </c>
      <c r="C43" s="91" t="s">
        <v>3</v>
      </c>
      <c r="D43" s="73" t="s">
        <v>41</v>
      </c>
      <c r="E43" s="73" t="s">
        <v>44</v>
      </c>
      <c r="F43" s="182" t="s">
        <v>58</v>
      </c>
      <c r="G43" s="190" t="s">
        <v>150</v>
      </c>
      <c r="H43" s="186"/>
      <c r="I43" s="74">
        <f t="shared" si="2"/>
        <v>20</v>
      </c>
      <c r="J43" s="74">
        <f t="shared" si="2"/>
        <v>0</v>
      </c>
      <c r="K43" s="74">
        <f t="shared" si="2"/>
        <v>20</v>
      </c>
      <c r="L43" s="64"/>
    </row>
    <row r="44" spans="2:12" ht="99.75" customHeight="1" thickBot="1">
      <c r="B44" s="71">
        <f t="shared" si="0"/>
        <v>19</v>
      </c>
      <c r="C44" s="76" t="s">
        <v>4</v>
      </c>
      <c r="D44" s="73" t="s">
        <v>41</v>
      </c>
      <c r="E44" s="73" t="s">
        <v>44</v>
      </c>
      <c r="F44" s="182" t="s">
        <v>58</v>
      </c>
      <c r="G44" s="197" t="s">
        <v>150</v>
      </c>
      <c r="H44" s="186" t="s">
        <v>5</v>
      </c>
      <c r="I44" s="74">
        <v>20</v>
      </c>
      <c r="J44" s="74"/>
      <c r="K44" s="74">
        <f>I44+J44</f>
        <v>20</v>
      </c>
      <c r="L44" s="64"/>
    </row>
    <row r="45" spans="2:12" ht="105" customHeight="1">
      <c r="B45" s="71">
        <f t="shared" si="0"/>
        <v>20</v>
      </c>
      <c r="C45" s="81" t="s">
        <v>100</v>
      </c>
      <c r="D45" s="78" t="s">
        <v>41</v>
      </c>
      <c r="E45" s="78" t="s">
        <v>45</v>
      </c>
      <c r="F45" s="194"/>
      <c r="G45" s="203"/>
      <c r="H45" s="195"/>
      <c r="I45" s="79">
        <f>I46</f>
        <v>47.4</v>
      </c>
      <c r="J45" s="79">
        <f>J46</f>
        <v>0</v>
      </c>
      <c r="K45" s="79">
        <f>K46</f>
        <v>47.4</v>
      </c>
      <c r="L45" s="64"/>
    </row>
    <row r="46" spans="2:12" ht="72" customHeight="1">
      <c r="B46" s="71">
        <f t="shared" si="0"/>
        <v>21</v>
      </c>
      <c r="C46" s="105" t="s">
        <v>101</v>
      </c>
      <c r="D46" s="73" t="s">
        <v>41</v>
      </c>
      <c r="E46" s="73" t="s">
        <v>45</v>
      </c>
      <c r="F46" s="182" t="s">
        <v>47</v>
      </c>
      <c r="G46" s="201"/>
      <c r="H46" s="186"/>
      <c r="I46" s="74">
        <f>I51</f>
        <v>47.4</v>
      </c>
      <c r="J46" s="74">
        <f>J47+J51</f>
        <v>0</v>
      </c>
      <c r="K46" s="74">
        <f>K51</f>
        <v>47.4</v>
      </c>
      <c r="L46" s="64"/>
    </row>
    <row r="47" spans="2:12" ht="54.75" customHeight="1" hidden="1">
      <c r="B47" s="71">
        <f t="shared" si="0"/>
        <v>22</v>
      </c>
      <c r="C47" s="105" t="s">
        <v>75</v>
      </c>
      <c r="D47" s="73" t="s">
        <v>41</v>
      </c>
      <c r="E47" s="73" t="s">
        <v>45</v>
      </c>
      <c r="F47" s="182" t="s">
        <v>47</v>
      </c>
      <c r="G47" s="190" t="s">
        <v>87</v>
      </c>
      <c r="H47" s="186"/>
      <c r="I47" s="74"/>
      <c r="J47" s="74">
        <f>J48</f>
        <v>0</v>
      </c>
      <c r="K47" s="74">
        <v>10</v>
      </c>
      <c r="L47" s="64"/>
    </row>
    <row r="48" spans="2:12" ht="75.75" customHeight="1" hidden="1">
      <c r="B48" s="71">
        <f t="shared" si="0"/>
        <v>23</v>
      </c>
      <c r="C48" s="76" t="s">
        <v>112</v>
      </c>
      <c r="D48" s="73" t="s">
        <v>41</v>
      </c>
      <c r="E48" s="73" t="s">
        <v>45</v>
      </c>
      <c r="F48" s="182" t="s">
        <v>47</v>
      </c>
      <c r="G48" s="190" t="s">
        <v>88</v>
      </c>
      <c r="H48" s="186"/>
      <c r="I48" s="74"/>
      <c r="J48" s="74">
        <f>J49+J50</f>
        <v>0</v>
      </c>
      <c r="K48" s="74">
        <v>0</v>
      </c>
      <c r="L48" s="64"/>
    </row>
    <row r="49" spans="2:12" ht="72" customHeight="1" hidden="1">
      <c r="B49" s="71">
        <f t="shared" si="0"/>
        <v>24</v>
      </c>
      <c r="C49" s="76" t="s">
        <v>70</v>
      </c>
      <c r="D49" s="73" t="s">
        <v>41</v>
      </c>
      <c r="E49" s="73" t="s">
        <v>45</v>
      </c>
      <c r="F49" s="182" t="s">
        <v>47</v>
      </c>
      <c r="G49" s="190" t="s">
        <v>88</v>
      </c>
      <c r="H49" s="186" t="s">
        <v>61</v>
      </c>
      <c r="I49" s="74"/>
      <c r="J49" s="74"/>
      <c r="K49" s="74">
        <v>430.39</v>
      </c>
      <c r="L49" s="64"/>
    </row>
    <row r="50" spans="2:12" ht="77.25" customHeight="1" hidden="1">
      <c r="B50" s="71">
        <f t="shared" si="0"/>
        <v>25</v>
      </c>
      <c r="C50" s="76" t="s">
        <v>1</v>
      </c>
      <c r="D50" s="73" t="s">
        <v>41</v>
      </c>
      <c r="E50" s="73" t="s">
        <v>45</v>
      </c>
      <c r="F50" s="182" t="s">
        <v>47</v>
      </c>
      <c r="G50" s="190" t="s">
        <v>88</v>
      </c>
      <c r="H50" s="186" t="s">
        <v>67</v>
      </c>
      <c r="I50" s="74"/>
      <c r="J50" s="74"/>
      <c r="K50" s="74">
        <v>129.98</v>
      </c>
      <c r="L50" s="64"/>
    </row>
    <row r="51" spans="2:12" ht="182.25" customHeight="1">
      <c r="B51" s="71">
        <v>22</v>
      </c>
      <c r="C51" s="72" t="s">
        <v>154</v>
      </c>
      <c r="D51" s="73" t="s">
        <v>41</v>
      </c>
      <c r="E51" s="73" t="s">
        <v>45</v>
      </c>
      <c r="F51" s="182" t="s">
        <v>47</v>
      </c>
      <c r="G51" s="201" t="s">
        <v>84</v>
      </c>
      <c r="H51" s="186"/>
      <c r="I51" s="74">
        <f>I52</f>
        <v>47.4</v>
      </c>
      <c r="J51" s="74">
        <f>J52</f>
        <v>0</v>
      </c>
      <c r="K51" s="74">
        <f>K52</f>
        <v>47.4</v>
      </c>
      <c r="L51" s="64"/>
    </row>
    <row r="52" spans="2:12" ht="264.75" customHeight="1">
      <c r="B52" s="71">
        <f t="shared" si="0"/>
        <v>23</v>
      </c>
      <c r="C52" s="76" t="s">
        <v>123</v>
      </c>
      <c r="D52" s="73" t="s">
        <v>41</v>
      </c>
      <c r="E52" s="73" t="s">
        <v>45</v>
      </c>
      <c r="F52" s="182" t="s">
        <v>47</v>
      </c>
      <c r="G52" s="201" t="s">
        <v>257</v>
      </c>
      <c r="H52" s="186" t="s">
        <v>42</v>
      </c>
      <c r="I52" s="74">
        <f>I53+I54+I55</f>
        <v>47.4</v>
      </c>
      <c r="J52" s="74">
        <f>J53+J54+J55</f>
        <v>0</v>
      </c>
      <c r="K52" s="74">
        <f>K53+K54+K55</f>
        <v>47.4</v>
      </c>
      <c r="L52" s="64"/>
    </row>
    <row r="53" spans="2:12" ht="108" customHeight="1">
      <c r="B53" s="71">
        <f t="shared" si="0"/>
        <v>24</v>
      </c>
      <c r="C53" s="76" t="s">
        <v>99</v>
      </c>
      <c r="D53" s="73" t="s">
        <v>41</v>
      </c>
      <c r="E53" s="73" t="s">
        <v>45</v>
      </c>
      <c r="F53" s="182" t="s">
        <v>47</v>
      </c>
      <c r="G53" s="201" t="s">
        <v>148</v>
      </c>
      <c r="H53" s="186" t="s">
        <v>61</v>
      </c>
      <c r="I53" s="74">
        <v>34.8</v>
      </c>
      <c r="J53" s="74"/>
      <c r="K53" s="74">
        <f>I53+J53</f>
        <v>34.8</v>
      </c>
      <c r="L53" s="64"/>
    </row>
    <row r="54" spans="2:12" ht="86.25" customHeight="1">
      <c r="B54" s="71">
        <f t="shared" si="0"/>
        <v>25</v>
      </c>
      <c r="C54" s="76" t="s">
        <v>98</v>
      </c>
      <c r="D54" s="73" t="s">
        <v>41</v>
      </c>
      <c r="E54" s="73" t="s">
        <v>45</v>
      </c>
      <c r="F54" s="182" t="s">
        <v>47</v>
      </c>
      <c r="G54" s="201" t="s">
        <v>148</v>
      </c>
      <c r="H54" s="186" t="s">
        <v>97</v>
      </c>
      <c r="I54" s="74">
        <v>11</v>
      </c>
      <c r="J54" s="74"/>
      <c r="K54" s="74">
        <f>I54+J54</f>
        <v>11</v>
      </c>
      <c r="L54" s="64"/>
    </row>
    <row r="55" spans="2:12" ht="125.25" customHeight="1" thickBot="1">
      <c r="B55" s="71">
        <f t="shared" si="0"/>
        <v>26</v>
      </c>
      <c r="C55" s="76" t="s">
        <v>1</v>
      </c>
      <c r="D55" s="73" t="s">
        <v>41</v>
      </c>
      <c r="E55" s="73" t="s">
        <v>45</v>
      </c>
      <c r="F55" s="182" t="s">
        <v>47</v>
      </c>
      <c r="G55" s="202" t="s">
        <v>148</v>
      </c>
      <c r="H55" s="186" t="s">
        <v>67</v>
      </c>
      <c r="I55" s="74">
        <v>1.6</v>
      </c>
      <c r="J55" s="74"/>
      <c r="K55" s="74">
        <f>I55+J55</f>
        <v>1.6</v>
      </c>
      <c r="L55" s="64"/>
    </row>
    <row r="56" spans="2:12" ht="125.25" customHeight="1">
      <c r="B56" s="71">
        <f t="shared" si="0"/>
        <v>27</v>
      </c>
      <c r="C56" s="81" t="s">
        <v>255</v>
      </c>
      <c r="D56" s="78" t="s">
        <v>41</v>
      </c>
      <c r="E56" s="78" t="s">
        <v>47</v>
      </c>
      <c r="F56" s="194" t="s">
        <v>253</v>
      </c>
      <c r="G56" s="189"/>
      <c r="H56" s="195"/>
      <c r="I56" s="79">
        <f aca="true" t="shared" si="3" ref="I56:K60">I57</f>
        <v>3</v>
      </c>
      <c r="J56" s="79">
        <f t="shared" si="3"/>
        <v>0</v>
      </c>
      <c r="K56" s="79">
        <f t="shared" si="3"/>
        <v>3</v>
      </c>
      <c r="L56" s="64"/>
    </row>
    <row r="57" spans="2:12" ht="125.25" customHeight="1">
      <c r="B57" s="71">
        <f t="shared" si="0"/>
        <v>28</v>
      </c>
      <c r="C57" s="76" t="s">
        <v>238</v>
      </c>
      <c r="D57" s="73" t="s">
        <v>41</v>
      </c>
      <c r="E57" s="73" t="s">
        <v>47</v>
      </c>
      <c r="F57" s="182" t="s">
        <v>254</v>
      </c>
      <c r="G57" s="201"/>
      <c r="H57" s="186"/>
      <c r="I57" s="74">
        <f t="shared" si="3"/>
        <v>3</v>
      </c>
      <c r="J57" s="74">
        <f t="shared" si="3"/>
        <v>0</v>
      </c>
      <c r="K57" s="74">
        <f t="shared" si="3"/>
        <v>3</v>
      </c>
      <c r="L57" s="64"/>
    </row>
    <row r="58" spans="2:12" ht="174" customHeight="1">
      <c r="B58" s="71">
        <f t="shared" si="0"/>
        <v>29</v>
      </c>
      <c r="C58" s="76" t="s">
        <v>138</v>
      </c>
      <c r="D58" s="73" t="s">
        <v>41</v>
      </c>
      <c r="E58" s="73" t="s">
        <v>47</v>
      </c>
      <c r="F58" s="182" t="s">
        <v>254</v>
      </c>
      <c r="G58" s="201" t="s">
        <v>84</v>
      </c>
      <c r="H58" s="186"/>
      <c r="I58" s="74">
        <f t="shared" si="3"/>
        <v>3</v>
      </c>
      <c r="J58" s="74">
        <f t="shared" si="3"/>
        <v>0</v>
      </c>
      <c r="K58" s="74">
        <f t="shared" si="3"/>
        <v>3</v>
      </c>
      <c r="L58" s="64"/>
    </row>
    <row r="59" spans="2:12" ht="204" customHeight="1">
      <c r="B59" s="71">
        <f t="shared" si="0"/>
        <v>30</v>
      </c>
      <c r="C59" s="72" t="s">
        <v>142</v>
      </c>
      <c r="D59" s="73" t="s">
        <v>41</v>
      </c>
      <c r="E59" s="73" t="s">
        <v>47</v>
      </c>
      <c r="F59" s="182" t="s">
        <v>254</v>
      </c>
      <c r="G59" s="201" t="s">
        <v>82</v>
      </c>
      <c r="H59" s="186"/>
      <c r="I59" s="74">
        <f t="shared" si="3"/>
        <v>3</v>
      </c>
      <c r="J59" s="74">
        <f t="shared" si="3"/>
        <v>0</v>
      </c>
      <c r="K59" s="74">
        <f t="shared" si="3"/>
        <v>3</v>
      </c>
      <c r="L59" s="64"/>
    </row>
    <row r="60" spans="2:12" ht="375.75" customHeight="1">
      <c r="B60" s="71">
        <f t="shared" si="0"/>
        <v>31</v>
      </c>
      <c r="C60" s="85" t="s">
        <v>249</v>
      </c>
      <c r="D60" s="73" t="s">
        <v>41</v>
      </c>
      <c r="E60" s="73" t="s">
        <v>47</v>
      </c>
      <c r="F60" s="182" t="s">
        <v>254</v>
      </c>
      <c r="G60" s="201" t="s">
        <v>250</v>
      </c>
      <c r="H60" s="186" t="s">
        <v>42</v>
      </c>
      <c r="I60" s="74">
        <f t="shared" si="3"/>
        <v>3</v>
      </c>
      <c r="J60" s="74">
        <f t="shared" si="3"/>
        <v>0</v>
      </c>
      <c r="K60" s="74">
        <f t="shared" si="3"/>
        <v>3</v>
      </c>
      <c r="L60" s="64"/>
    </row>
    <row r="61" spans="2:12" ht="136.5" customHeight="1" thickBot="1">
      <c r="B61" s="71">
        <f t="shared" si="0"/>
        <v>32</v>
      </c>
      <c r="C61" s="85" t="s">
        <v>1</v>
      </c>
      <c r="D61" s="73" t="s">
        <v>41</v>
      </c>
      <c r="E61" s="73" t="s">
        <v>47</v>
      </c>
      <c r="F61" s="182" t="s">
        <v>254</v>
      </c>
      <c r="G61" s="202" t="s">
        <v>250</v>
      </c>
      <c r="H61" s="186" t="s">
        <v>67</v>
      </c>
      <c r="I61" s="74">
        <v>3</v>
      </c>
      <c r="J61" s="74"/>
      <c r="K61" s="74">
        <f>I61+J61</f>
        <v>3</v>
      </c>
      <c r="L61" s="64"/>
    </row>
    <row r="62" spans="2:12" ht="108" customHeight="1">
      <c r="B62" s="71">
        <f t="shared" si="0"/>
        <v>33</v>
      </c>
      <c r="C62" s="82" t="s">
        <v>260</v>
      </c>
      <c r="D62" s="78" t="s">
        <v>41</v>
      </c>
      <c r="E62" s="78" t="s">
        <v>46</v>
      </c>
      <c r="F62" s="194"/>
      <c r="G62" s="196"/>
      <c r="H62" s="195" t="s">
        <v>42</v>
      </c>
      <c r="I62" s="79">
        <f>I63</f>
        <v>120</v>
      </c>
      <c r="J62" s="79">
        <f>J63</f>
        <v>-90</v>
      </c>
      <c r="K62" s="79">
        <f>K63</f>
        <v>30</v>
      </c>
      <c r="L62" s="64"/>
    </row>
    <row r="63" spans="2:12" ht="114.75" customHeight="1">
      <c r="B63" s="71">
        <f t="shared" si="0"/>
        <v>34</v>
      </c>
      <c r="C63" s="76" t="s">
        <v>81</v>
      </c>
      <c r="D63" s="73" t="s">
        <v>41</v>
      </c>
      <c r="E63" s="73" t="s">
        <v>46</v>
      </c>
      <c r="F63" s="182" t="s">
        <v>50</v>
      </c>
      <c r="G63" s="190"/>
      <c r="H63" s="186" t="s">
        <v>42</v>
      </c>
      <c r="I63" s="74">
        <f>I64</f>
        <v>120</v>
      </c>
      <c r="J63" s="74">
        <f aca="true" t="shared" si="4" ref="J63:K65">J64</f>
        <v>-90</v>
      </c>
      <c r="K63" s="74">
        <f>K64</f>
        <v>30</v>
      </c>
      <c r="L63" s="64"/>
    </row>
    <row r="64" spans="2:12" ht="180.75" customHeight="1">
      <c r="B64" s="71">
        <f t="shared" si="0"/>
        <v>35</v>
      </c>
      <c r="C64" s="72" t="s">
        <v>138</v>
      </c>
      <c r="D64" s="73" t="s">
        <v>41</v>
      </c>
      <c r="E64" s="73" t="s">
        <v>46</v>
      </c>
      <c r="F64" s="182" t="s">
        <v>50</v>
      </c>
      <c r="G64" s="190" t="s">
        <v>84</v>
      </c>
      <c r="H64" s="186" t="s">
        <v>42</v>
      </c>
      <c r="I64" s="74">
        <f>I65</f>
        <v>120</v>
      </c>
      <c r="J64" s="74">
        <f t="shared" si="4"/>
        <v>-90</v>
      </c>
      <c r="K64" s="74">
        <f t="shared" si="4"/>
        <v>30</v>
      </c>
      <c r="L64" s="64"/>
    </row>
    <row r="65" spans="2:12" ht="180.75" customHeight="1">
      <c r="B65" s="71">
        <f t="shared" si="0"/>
        <v>36</v>
      </c>
      <c r="C65" s="83" t="s">
        <v>140</v>
      </c>
      <c r="D65" s="73" t="s">
        <v>41</v>
      </c>
      <c r="E65" s="73" t="s">
        <v>46</v>
      </c>
      <c r="F65" s="182" t="s">
        <v>50</v>
      </c>
      <c r="G65" s="190" t="s">
        <v>152</v>
      </c>
      <c r="H65" s="186" t="s">
        <v>42</v>
      </c>
      <c r="I65" s="74">
        <f>I66</f>
        <v>120</v>
      </c>
      <c r="J65" s="74">
        <f t="shared" si="4"/>
        <v>-90</v>
      </c>
      <c r="K65" s="74">
        <f t="shared" si="4"/>
        <v>30</v>
      </c>
      <c r="L65" s="64"/>
    </row>
    <row r="66" spans="2:12" ht="311.25" customHeight="1">
      <c r="B66" s="71">
        <f t="shared" si="0"/>
        <v>37</v>
      </c>
      <c r="C66" s="83" t="s">
        <v>141</v>
      </c>
      <c r="D66" s="73" t="s">
        <v>41</v>
      </c>
      <c r="E66" s="73" t="s">
        <v>46</v>
      </c>
      <c r="F66" s="182" t="s">
        <v>50</v>
      </c>
      <c r="G66" s="190" t="s">
        <v>151</v>
      </c>
      <c r="H66" s="186" t="s">
        <v>42</v>
      </c>
      <c r="I66" s="74">
        <f>I67+I68+I69</f>
        <v>120</v>
      </c>
      <c r="J66" s="74">
        <f>J67+J68+J69</f>
        <v>-90</v>
      </c>
      <c r="K66" s="74">
        <f>K67+K68+K69</f>
        <v>30</v>
      </c>
      <c r="L66" s="64"/>
    </row>
    <row r="67" spans="2:12" ht="118.5" customHeight="1">
      <c r="B67" s="71">
        <f t="shared" si="0"/>
        <v>38</v>
      </c>
      <c r="C67" s="76" t="s">
        <v>99</v>
      </c>
      <c r="D67" s="73" t="s">
        <v>41</v>
      </c>
      <c r="E67" s="73" t="s">
        <v>46</v>
      </c>
      <c r="F67" s="182" t="s">
        <v>50</v>
      </c>
      <c r="G67" s="190" t="s">
        <v>151</v>
      </c>
      <c r="H67" s="186" t="s">
        <v>61</v>
      </c>
      <c r="I67" s="74">
        <v>94.5</v>
      </c>
      <c r="J67" s="74">
        <v>-76.5</v>
      </c>
      <c r="K67" s="74">
        <f>I67+J67</f>
        <v>18</v>
      </c>
      <c r="L67" s="64"/>
    </row>
    <row r="68" spans="2:12" ht="99" customHeight="1">
      <c r="B68" s="71">
        <f t="shared" si="0"/>
        <v>39</v>
      </c>
      <c r="C68" s="76" t="s">
        <v>98</v>
      </c>
      <c r="D68" s="73" t="s">
        <v>41</v>
      </c>
      <c r="E68" s="73" t="s">
        <v>46</v>
      </c>
      <c r="F68" s="182" t="s">
        <v>50</v>
      </c>
      <c r="G68" s="190" t="s">
        <v>151</v>
      </c>
      <c r="H68" s="186" t="s">
        <v>97</v>
      </c>
      <c r="I68" s="74">
        <v>25.5</v>
      </c>
      <c r="J68" s="74">
        <v>-14.5</v>
      </c>
      <c r="K68" s="74">
        <f>I68+J68</f>
        <v>11</v>
      </c>
      <c r="L68" s="64"/>
    </row>
    <row r="69" spans="2:12" ht="99" customHeight="1" thickBot="1">
      <c r="B69" s="71">
        <f t="shared" si="0"/>
        <v>40</v>
      </c>
      <c r="C69" s="76" t="s">
        <v>79</v>
      </c>
      <c r="D69" s="73" t="s">
        <v>41</v>
      </c>
      <c r="E69" s="73" t="s">
        <v>46</v>
      </c>
      <c r="F69" s="182" t="s">
        <v>50</v>
      </c>
      <c r="G69" s="197" t="s">
        <v>151</v>
      </c>
      <c r="H69" s="186" t="s">
        <v>96</v>
      </c>
      <c r="I69" s="74"/>
      <c r="J69" s="74">
        <v>1</v>
      </c>
      <c r="K69" s="74">
        <f>I69+J69</f>
        <v>1</v>
      </c>
      <c r="L69" s="64"/>
    </row>
    <row r="70" spans="2:12" ht="81.75" customHeight="1">
      <c r="B70" s="71">
        <f t="shared" si="0"/>
        <v>41</v>
      </c>
      <c r="C70" s="88" t="s">
        <v>261</v>
      </c>
      <c r="D70" s="78" t="s">
        <v>41</v>
      </c>
      <c r="E70" s="78" t="s">
        <v>52</v>
      </c>
      <c r="F70" s="194"/>
      <c r="G70" s="196"/>
      <c r="H70" s="195"/>
      <c r="I70" s="79">
        <f>I71</f>
        <v>45</v>
      </c>
      <c r="J70" s="79">
        <f>J71</f>
        <v>40</v>
      </c>
      <c r="K70" s="79">
        <f>K71</f>
        <v>85</v>
      </c>
      <c r="L70" s="64"/>
    </row>
    <row r="71" spans="2:12" ht="53.25" customHeight="1">
      <c r="B71" s="71">
        <f t="shared" si="0"/>
        <v>42</v>
      </c>
      <c r="C71" s="84" t="s">
        <v>13</v>
      </c>
      <c r="D71" s="73" t="s">
        <v>41</v>
      </c>
      <c r="E71" s="73" t="s">
        <v>52</v>
      </c>
      <c r="F71" s="182" t="s">
        <v>47</v>
      </c>
      <c r="G71" s="190"/>
      <c r="H71" s="186"/>
      <c r="I71" s="74">
        <f>I76</f>
        <v>45</v>
      </c>
      <c r="J71" s="74">
        <f>J76</f>
        <v>40</v>
      </c>
      <c r="K71" s="74">
        <f>K76</f>
        <v>85</v>
      </c>
      <c r="L71" s="64"/>
    </row>
    <row r="72" spans="2:12" ht="64.5" customHeight="1" hidden="1">
      <c r="B72" s="71">
        <f t="shared" si="0"/>
        <v>43</v>
      </c>
      <c r="C72" s="72" t="s">
        <v>128</v>
      </c>
      <c r="D72" s="73" t="s">
        <v>41</v>
      </c>
      <c r="E72" s="73" t="s">
        <v>52</v>
      </c>
      <c r="F72" s="182" t="s">
        <v>47</v>
      </c>
      <c r="G72" s="190" t="s">
        <v>109</v>
      </c>
      <c r="H72" s="186"/>
      <c r="I72" s="74"/>
      <c r="J72" s="74">
        <f>J73</f>
        <v>0</v>
      </c>
      <c r="K72" s="74">
        <f>K73</f>
        <v>0</v>
      </c>
      <c r="L72" s="64"/>
    </row>
    <row r="73" spans="2:12" ht="74.25" customHeight="1" hidden="1">
      <c r="B73" s="71">
        <f t="shared" si="0"/>
        <v>44</v>
      </c>
      <c r="C73" s="72" t="s">
        <v>134</v>
      </c>
      <c r="D73" s="73" t="s">
        <v>41</v>
      </c>
      <c r="E73" s="73" t="s">
        <v>52</v>
      </c>
      <c r="F73" s="182" t="s">
        <v>47</v>
      </c>
      <c r="G73" s="190" t="s">
        <v>113</v>
      </c>
      <c r="H73" s="186"/>
      <c r="I73" s="74"/>
      <c r="J73" s="74">
        <f>J74</f>
        <v>0</v>
      </c>
      <c r="K73" s="74">
        <f>K74</f>
        <v>0</v>
      </c>
      <c r="L73" s="64"/>
    </row>
    <row r="74" spans="2:12" ht="139.5" customHeight="1" hidden="1">
      <c r="B74" s="71">
        <f t="shared" si="0"/>
        <v>45</v>
      </c>
      <c r="C74" s="84" t="s">
        <v>135</v>
      </c>
      <c r="D74" s="73" t="s">
        <v>41</v>
      </c>
      <c r="E74" s="73" t="s">
        <v>52</v>
      </c>
      <c r="F74" s="182" t="s">
        <v>47</v>
      </c>
      <c r="G74" s="190" t="s">
        <v>114</v>
      </c>
      <c r="H74" s="186"/>
      <c r="I74" s="74"/>
      <c r="J74" s="74">
        <f>J75</f>
        <v>0</v>
      </c>
      <c r="K74" s="74">
        <v>0</v>
      </c>
      <c r="L74" s="64"/>
    </row>
    <row r="75" spans="2:12" ht="58.5" customHeight="1" hidden="1">
      <c r="B75" s="71">
        <f t="shared" si="0"/>
        <v>46</v>
      </c>
      <c r="C75" s="85" t="s">
        <v>1</v>
      </c>
      <c r="D75" s="73" t="s">
        <v>41</v>
      </c>
      <c r="E75" s="73" t="s">
        <v>52</v>
      </c>
      <c r="F75" s="182" t="s">
        <v>47</v>
      </c>
      <c r="G75" s="190" t="s">
        <v>114</v>
      </c>
      <c r="H75" s="186">
        <v>244</v>
      </c>
      <c r="I75" s="74"/>
      <c r="J75" s="74"/>
      <c r="K75" s="74">
        <v>0</v>
      </c>
      <c r="L75" s="64"/>
    </row>
    <row r="76" spans="2:12" ht="197.25" customHeight="1">
      <c r="B76" s="71">
        <v>43</v>
      </c>
      <c r="C76" s="72" t="s">
        <v>138</v>
      </c>
      <c r="D76" s="73" t="s">
        <v>41</v>
      </c>
      <c r="E76" s="73" t="s">
        <v>52</v>
      </c>
      <c r="F76" s="182" t="s">
        <v>47</v>
      </c>
      <c r="G76" s="190" t="s">
        <v>84</v>
      </c>
      <c r="H76" s="186"/>
      <c r="I76" s="74">
        <f aca="true" t="shared" si="5" ref="I76:K78">I77</f>
        <v>45</v>
      </c>
      <c r="J76" s="74">
        <f t="shared" si="5"/>
        <v>40</v>
      </c>
      <c r="K76" s="74">
        <f t="shared" si="5"/>
        <v>85</v>
      </c>
      <c r="L76" s="64"/>
    </row>
    <row r="77" spans="2:12" ht="171.75" customHeight="1">
      <c r="B77" s="71">
        <f t="shared" si="0"/>
        <v>44</v>
      </c>
      <c r="C77" s="72" t="s">
        <v>142</v>
      </c>
      <c r="D77" s="73" t="s">
        <v>41</v>
      </c>
      <c r="E77" s="73" t="s">
        <v>52</v>
      </c>
      <c r="F77" s="182" t="s">
        <v>47</v>
      </c>
      <c r="G77" s="190" t="s">
        <v>82</v>
      </c>
      <c r="H77" s="186"/>
      <c r="I77" s="74">
        <f t="shared" si="5"/>
        <v>45</v>
      </c>
      <c r="J77" s="74">
        <f t="shared" si="5"/>
        <v>40</v>
      </c>
      <c r="K77" s="74">
        <f t="shared" si="5"/>
        <v>85</v>
      </c>
      <c r="L77" s="64"/>
    </row>
    <row r="78" spans="2:12" ht="303" customHeight="1">
      <c r="B78" s="71">
        <f t="shared" si="0"/>
        <v>45</v>
      </c>
      <c r="C78" s="84" t="s">
        <v>143</v>
      </c>
      <c r="D78" s="73" t="s">
        <v>41</v>
      </c>
      <c r="E78" s="73" t="s">
        <v>52</v>
      </c>
      <c r="F78" s="182" t="s">
        <v>47</v>
      </c>
      <c r="G78" s="190" t="s">
        <v>83</v>
      </c>
      <c r="H78" s="186"/>
      <c r="I78" s="74">
        <f t="shared" si="5"/>
        <v>45</v>
      </c>
      <c r="J78" s="74">
        <f t="shared" si="5"/>
        <v>40</v>
      </c>
      <c r="K78" s="74">
        <f t="shared" si="5"/>
        <v>85</v>
      </c>
      <c r="L78" s="64"/>
    </row>
    <row r="79" spans="2:12" ht="106.5" customHeight="1" thickBot="1">
      <c r="B79" s="71">
        <f t="shared" si="0"/>
        <v>46</v>
      </c>
      <c r="C79" s="85" t="s">
        <v>1</v>
      </c>
      <c r="D79" s="73" t="s">
        <v>41</v>
      </c>
      <c r="E79" s="73" t="s">
        <v>52</v>
      </c>
      <c r="F79" s="182" t="s">
        <v>47</v>
      </c>
      <c r="G79" s="197" t="s">
        <v>83</v>
      </c>
      <c r="H79" s="186">
        <v>244</v>
      </c>
      <c r="I79" s="74">
        <v>45</v>
      </c>
      <c r="J79" s="74">
        <v>40</v>
      </c>
      <c r="K79" s="74">
        <f>I79+J79</f>
        <v>85</v>
      </c>
      <c r="L79" s="64"/>
    </row>
    <row r="80" spans="2:12" ht="66" customHeight="1">
      <c r="B80" s="71">
        <f t="shared" si="0"/>
        <v>47</v>
      </c>
      <c r="C80" s="81" t="s">
        <v>262</v>
      </c>
      <c r="D80" s="78" t="s">
        <v>41</v>
      </c>
      <c r="E80" s="80" t="s">
        <v>7</v>
      </c>
      <c r="F80" s="181"/>
      <c r="G80" s="189"/>
      <c r="H80" s="185"/>
      <c r="I80" s="106">
        <f>I81</f>
        <v>39.25</v>
      </c>
      <c r="J80" s="106">
        <f>J81</f>
        <v>0</v>
      </c>
      <c r="K80" s="106">
        <f>K81</f>
        <v>39.25</v>
      </c>
      <c r="L80" s="64"/>
    </row>
    <row r="81" spans="2:12" ht="62.25" customHeight="1">
      <c r="B81" s="71">
        <f t="shared" si="0"/>
        <v>48</v>
      </c>
      <c r="C81" s="76" t="s">
        <v>8</v>
      </c>
      <c r="D81" s="73" t="s">
        <v>41</v>
      </c>
      <c r="E81" s="75" t="s">
        <v>7</v>
      </c>
      <c r="F81" s="198" t="s">
        <v>7</v>
      </c>
      <c r="G81" s="200"/>
      <c r="H81" s="199"/>
      <c r="I81" s="107">
        <f>I87</f>
        <v>39.25</v>
      </c>
      <c r="J81" s="107">
        <f>J87</f>
        <v>0</v>
      </c>
      <c r="K81" s="107">
        <f>K87</f>
        <v>39.25</v>
      </c>
      <c r="L81" s="64"/>
    </row>
    <row r="82" spans="2:12" ht="99.75" customHeight="1" hidden="1">
      <c r="B82" s="71">
        <f t="shared" si="0"/>
        <v>49</v>
      </c>
      <c r="C82" s="72" t="s">
        <v>128</v>
      </c>
      <c r="D82" s="73" t="s">
        <v>41</v>
      </c>
      <c r="E82" s="73" t="s">
        <v>7</v>
      </c>
      <c r="F82" s="182" t="s">
        <v>7</v>
      </c>
      <c r="G82" s="190" t="s">
        <v>109</v>
      </c>
      <c r="H82" s="199"/>
      <c r="I82" s="107"/>
      <c r="J82" s="107">
        <f>J83</f>
        <v>0</v>
      </c>
      <c r="K82" s="107">
        <f>K83</f>
        <v>0</v>
      </c>
      <c r="L82" s="64"/>
    </row>
    <row r="83" spans="2:12" ht="78.75" customHeight="1" hidden="1">
      <c r="B83" s="71">
        <f t="shared" si="0"/>
        <v>50</v>
      </c>
      <c r="C83" s="72" t="s">
        <v>129</v>
      </c>
      <c r="D83" s="73" t="s">
        <v>41</v>
      </c>
      <c r="E83" s="75" t="s">
        <v>7</v>
      </c>
      <c r="F83" s="198" t="s">
        <v>7</v>
      </c>
      <c r="G83" s="190" t="s">
        <v>115</v>
      </c>
      <c r="H83" s="199"/>
      <c r="I83" s="107"/>
      <c r="J83" s="107">
        <f>J84</f>
        <v>0</v>
      </c>
      <c r="K83" s="107">
        <f>K84</f>
        <v>0</v>
      </c>
      <c r="L83" s="64"/>
    </row>
    <row r="84" spans="2:12" ht="154.5" customHeight="1" hidden="1">
      <c r="B84" s="71">
        <f t="shared" si="0"/>
        <v>51</v>
      </c>
      <c r="C84" s="76" t="s">
        <v>130</v>
      </c>
      <c r="D84" s="73" t="s">
        <v>41</v>
      </c>
      <c r="E84" s="75" t="s">
        <v>7</v>
      </c>
      <c r="F84" s="198" t="s">
        <v>7</v>
      </c>
      <c r="G84" s="200" t="s">
        <v>116</v>
      </c>
      <c r="H84" s="199" t="s">
        <v>42</v>
      </c>
      <c r="I84" s="107"/>
      <c r="J84" s="107">
        <f>J85+J86</f>
        <v>0</v>
      </c>
      <c r="K84" s="107">
        <v>0</v>
      </c>
      <c r="L84" s="64"/>
    </row>
    <row r="85" spans="2:12" ht="75.75" customHeight="1" hidden="1">
      <c r="B85" s="71">
        <f t="shared" si="0"/>
        <v>52</v>
      </c>
      <c r="C85" s="86" t="s">
        <v>70</v>
      </c>
      <c r="D85" s="73" t="s">
        <v>41</v>
      </c>
      <c r="E85" s="75" t="s">
        <v>7</v>
      </c>
      <c r="F85" s="198" t="s">
        <v>7</v>
      </c>
      <c r="G85" s="200" t="s">
        <v>116</v>
      </c>
      <c r="H85" s="199" t="s">
        <v>61</v>
      </c>
      <c r="I85" s="107"/>
      <c r="J85" s="107"/>
      <c r="K85" s="74">
        <v>0</v>
      </c>
      <c r="L85" s="64"/>
    </row>
    <row r="86" spans="2:12" ht="69" customHeight="1" hidden="1">
      <c r="B86" s="71">
        <f t="shared" si="0"/>
        <v>53</v>
      </c>
      <c r="C86" s="85" t="s">
        <v>1</v>
      </c>
      <c r="D86" s="73" t="s">
        <v>41</v>
      </c>
      <c r="E86" s="75" t="s">
        <v>7</v>
      </c>
      <c r="F86" s="198" t="s">
        <v>7</v>
      </c>
      <c r="G86" s="200" t="s">
        <v>116</v>
      </c>
      <c r="H86" s="199" t="s">
        <v>67</v>
      </c>
      <c r="I86" s="107"/>
      <c r="J86" s="107"/>
      <c r="K86" s="74">
        <v>0</v>
      </c>
      <c r="L86" s="64"/>
    </row>
    <row r="87" spans="2:12" ht="112.5" customHeight="1">
      <c r="B87" s="71">
        <v>49</v>
      </c>
      <c r="C87" s="72" t="s">
        <v>138</v>
      </c>
      <c r="D87" s="73" t="s">
        <v>41</v>
      </c>
      <c r="E87" s="73" t="s">
        <v>7</v>
      </c>
      <c r="F87" s="182" t="s">
        <v>7</v>
      </c>
      <c r="G87" s="190" t="s">
        <v>84</v>
      </c>
      <c r="H87" s="199"/>
      <c r="I87" s="107">
        <f aca="true" t="shared" si="6" ref="I87:K89">I88</f>
        <v>39.25</v>
      </c>
      <c r="J87" s="107">
        <f t="shared" si="6"/>
        <v>0</v>
      </c>
      <c r="K87" s="107">
        <f t="shared" si="6"/>
        <v>39.25</v>
      </c>
      <c r="L87" s="64"/>
    </row>
    <row r="88" spans="2:12" ht="118.5" customHeight="1">
      <c r="B88" s="71">
        <f aca="true" t="shared" si="7" ref="B88:B124">B87+1</f>
        <v>50</v>
      </c>
      <c r="C88" s="72" t="s">
        <v>144</v>
      </c>
      <c r="D88" s="73" t="s">
        <v>41</v>
      </c>
      <c r="E88" s="75" t="s">
        <v>7</v>
      </c>
      <c r="F88" s="198" t="s">
        <v>7</v>
      </c>
      <c r="G88" s="190" t="s">
        <v>85</v>
      </c>
      <c r="H88" s="199" t="s">
        <v>42</v>
      </c>
      <c r="I88" s="107">
        <f t="shared" si="6"/>
        <v>39.25</v>
      </c>
      <c r="J88" s="107">
        <f t="shared" si="6"/>
        <v>0</v>
      </c>
      <c r="K88" s="107">
        <f t="shared" si="6"/>
        <v>39.25</v>
      </c>
      <c r="L88" s="64"/>
    </row>
    <row r="89" spans="2:12" ht="243" customHeight="1">
      <c r="B89" s="71">
        <f t="shared" si="7"/>
        <v>51</v>
      </c>
      <c r="C89" s="76" t="s">
        <v>145</v>
      </c>
      <c r="D89" s="73" t="s">
        <v>41</v>
      </c>
      <c r="E89" s="75" t="s">
        <v>7</v>
      </c>
      <c r="F89" s="198" t="s">
        <v>7</v>
      </c>
      <c r="G89" s="190" t="s">
        <v>86</v>
      </c>
      <c r="H89" s="199" t="s">
        <v>42</v>
      </c>
      <c r="I89" s="107">
        <f t="shared" si="6"/>
        <v>39.25</v>
      </c>
      <c r="J89" s="107">
        <f t="shared" si="6"/>
        <v>0</v>
      </c>
      <c r="K89" s="107">
        <f t="shared" si="6"/>
        <v>39.25</v>
      </c>
      <c r="L89" s="64"/>
    </row>
    <row r="90" spans="2:12" ht="141" customHeight="1" thickBot="1">
      <c r="B90" s="71">
        <f t="shared" si="7"/>
        <v>52</v>
      </c>
      <c r="C90" s="85" t="s">
        <v>1</v>
      </c>
      <c r="D90" s="73" t="s">
        <v>41</v>
      </c>
      <c r="E90" s="75" t="s">
        <v>7</v>
      </c>
      <c r="F90" s="198" t="s">
        <v>7</v>
      </c>
      <c r="G90" s="197" t="s">
        <v>86</v>
      </c>
      <c r="H90" s="199" t="s">
        <v>67</v>
      </c>
      <c r="I90" s="107">
        <v>39.25</v>
      </c>
      <c r="J90" s="74"/>
      <c r="K90" s="74">
        <v>39.25</v>
      </c>
      <c r="L90" s="64"/>
    </row>
    <row r="91" spans="2:12" ht="88.5" customHeight="1">
      <c r="B91" s="71">
        <f t="shared" si="7"/>
        <v>53</v>
      </c>
      <c r="C91" s="88" t="s">
        <v>263</v>
      </c>
      <c r="D91" s="78" t="s">
        <v>41</v>
      </c>
      <c r="E91" s="78" t="s">
        <v>55</v>
      </c>
      <c r="F91" s="194"/>
      <c r="G91" s="196"/>
      <c r="H91" s="195"/>
      <c r="I91" s="79">
        <f>I92</f>
        <v>375.01</v>
      </c>
      <c r="J91" s="79">
        <f>J92</f>
        <v>164.87</v>
      </c>
      <c r="K91" s="79">
        <f>K92</f>
        <v>539.88</v>
      </c>
      <c r="L91" s="64"/>
    </row>
    <row r="92" spans="2:12" ht="52.5" customHeight="1">
      <c r="B92" s="71">
        <f t="shared" si="7"/>
        <v>54</v>
      </c>
      <c r="C92" s="84" t="s">
        <v>12</v>
      </c>
      <c r="D92" s="73" t="s">
        <v>41</v>
      </c>
      <c r="E92" s="73" t="s">
        <v>55</v>
      </c>
      <c r="F92" s="182" t="s">
        <v>44</v>
      </c>
      <c r="G92" s="190"/>
      <c r="H92" s="186"/>
      <c r="I92" s="74">
        <f>I100</f>
        <v>375.01</v>
      </c>
      <c r="J92" s="74">
        <f>J100</f>
        <v>164.87</v>
      </c>
      <c r="K92" s="74">
        <f>K100</f>
        <v>539.88</v>
      </c>
      <c r="L92" s="64"/>
    </row>
    <row r="93" spans="2:12" ht="52.5" customHeight="1" hidden="1">
      <c r="B93" s="71">
        <f t="shared" si="7"/>
        <v>55</v>
      </c>
      <c r="C93" s="72" t="s">
        <v>128</v>
      </c>
      <c r="D93" s="73" t="s">
        <v>41</v>
      </c>
      <c r="E93" s="73" t="s">
        <v>55</v>
      </c>
      <c r="F93" s="182" t="s">
        <v>44</v>
      </c>
      <c r="G93" s="190" t="s">
        <v>109</v>
      </c>
      <c r="H93" s="186"/>
      <c r="I93" s="74"/>
      <c r="J93" s="74">
        <f>J94</f>
        <v>0</v>
      </c>
      <c r="K93" s="74">
        <f>K94</f>
        <v>0</v>
      </c>
      <c r="L93" s="64"/>
    </row>
    <row r="94" spans="2:12" ht="51.75" customHeight="1" hidden="1">
      <c r="B94" s="71">
        <f t="shared" si="7"/>
        <v>56</v>
      </c>
      <c r="C94" s="72" t="s">
        <v>129</v>
      </c>
      <c r="D94" s="73" t="s">
        <v>41</v>
      </c>
      <c r="E94" s="73" t="s">
        <v>55</v>
      </c>
      <c r="F94" s="182" t="s">
        <v>44</v>
      </c>
      <c r="G94" s="190" t="s">
        <v>115</v>
      </c>
      <c r="H94" s="186"/>
      <c r="I94" s="74"/>
      <c r="J94" s="74">
        <f>J95</f>
        <v>0</v>
      </c>
      <c r="K94" s="74">
        <f>K95</f>
        <v>0</v>
      </c>
      <c r="L94" s="64"/>
    </row>
    <row r="95" spans="2:12" ht="121.5" customHeight="1" hidden="1">
      <c r="B95" s="71">
        <f t="shared" si="7"/>
        <v>57</v>
      </c>
      <c r="C95" s="84" t="s">
        <v>131</v>
      </c>
      <c r="D95" s="73" t="s">
        <v>41</v>
      </c>
      <c r="E95" s="73" t="s">
        <v>55</v>
      </c>
      <c r="F95" s="182" t="s">
        <v>44</v>
      </c>
      <c r="G95" s="190" t="s">
        <v>117</v>
      </c>
      <c r="H95" s="186" t="s">
        <v>42</v>
      </c>
      <c r="I95" s="74"/>
      <c r="J95" s="74">
        <f>J96+J97+J98+J99</f>
        <v>0</v>
      </c>
      <c r="K95" s="74">
        <f>K99</f>
        <v>0</v>
      </c>
      <c r="L95" s="64"/>
    </row>
    <row r="96" spans="2:12" ht="63.75" customHeight="1" hidden="1">
      <c r="B96" s="71">
        <f t="shared" si="7"/>
        <v>58</v>
      </c>
      <c r="C96" s="76" t="s">
        <v>95</v>
      </c>
      <c r="D96" s="73" t="s">
        <v>41</v>
      </c>
      <c r="E96" s="73" t="s">
        <v>55</v>
      </c>
      <c r="F96" s="182" t="s">
        <v>44</v>
      </c>
      <c r="G96" s="190" t="s">
        <v>117</v>
      </c>
      <c r="H96" s="186" t="s">
        <v>67</v>
      </c>
      <c r="I96" s="74"/>
      <c r="J96" s="74"/>
      <c r="K96" s="74">
        <v>0</v>
      </c>
      <c r="L96" s="64"/>
    </row>
    <row r="97" spans="2:12" ht="47.25" customHeight="1" hidden="1">
      <c r="B97" s="71">
        <f t="shared" si="7"/>
        <v>59</v>
      </c>
      <c r="C97" s="76" t="s">
        <v>79</v>
      </c>
      <c r="D97" s="73" t="s">
        <v>41</v>
      </c>
      <c r="E97" s="73" t="s">
        <v>55</v>
      </c>
      <c r="F97" s="182" t="s">
        <v>44</v>
      </c>
      <c r="G97" s="190" t="s">
        <v>117</v>
      </c>
      <c r="H97" s="186" t="s">
        <v>96</v>
      </c>
      <c r="I97" s="74"/>
      <c r="J97" s="74"/>
      <c r="K97" s="74">
        <v>0</v>
      </c>
      <c r="L97" s="64"/>
    </row>
    <row r="98" spans="2:12" ht="55.5" customHeight="1" hidden="1">
      <c r="B98" s="71">
        <f t="shared" si="7"/>
        <v>60</v>
      </c>
      <c r="C98" s="76" t="s">
        <v>65</v>
      </c>
      <c r="D98" s="73" t="s">
        <v>41</v>
      </c>
      <c r="E98" s="73" t="s">
        <v>55</v>
      </c>
      <c r="F98" s="182" t="s">
        <v>44</v>
      </c>
      <c r="G98" s="190" t="s">
        <v>117</v>
      </c>
      <c r="H98" s="186" t="s">
        <v>68</v>
      </c>
      <c r="I98" s="74"/>
      <c r="J98" s="74"/>
      <c r="K98" s="74">
        <v>0</v>
      </c>
      <c r="L98" s="64"/>
    </row>
    <row r="99" spans="2:12" ht="36" customHeight="1" hidden="1">
      <c r="B99" s="71">
        <f t="shared" si="7"/>
        <v>61</v>
      </c>
      <c r="C99" s="76" t="s">
        <v>66</v>
      </c>
      <c r="D99" s="73" t="s">
        <v>41</v>
      </c>
      <c r="E99" s="73" t="s">
        <v>55</v>
      </c>
      <c r="F99" s="182" t="s">
        <v>44</v>
      </c>
      <c r="G99" s="190" t="s">
        <v>117</v>
      </c>
      <c r="H99" s="186" t="s">
        <v>9</v>
      </c>
      <c r="I99" s="74"/>
      <c r="J99" s="74"/>
      <c r="K99" s="74">
        <v>0</v>
      </c>
      <c r="L99" s="64"/>
    </row>
    <row r="100" spans="2:12" ht="181.5" customHeight="1">
      <c r="B100" s="71">
        <v>55</v>
      </c>
      <c r="C100" s="72" t="s">
        <v>138</v>
      </c>
      <c r="D100" s="73" t="s">
        <v>41</v>
      </c>
      <c r="E100" s="73" t="s">
        <v>55</v>
      </c>
      <c r="F100" s="182" t="s">
        <v>44</v>
      </c>
      <c r="G100" s="190" t="s">
        <v>84</v>
      </c>
      <c r="H100" s="186"/>
      <c r="I100" s="74">
        <f aca="true" t="shared" si="8" ref="I100:K101">I101</f>
        <v>375.01</v>
      </c>
      <c r="J100" s="74">
        <f t="shared" si="8"/>
        <v>164.87</v>
      </c>
      <c r="K100" s="74">
        <f t="shared" si="8"/>
        <v>539.88</v>
      </c>
      <c r="L100" s="64"/>
    </row>
    <row r="101" spans="2:12" ht="114.75" customHeight="1">
      <c r="B101" s="71">
        <f t="shared" si="7"/>
        <v>56</v>
      </c>
      <c r="C101" s="72" t="s">
        <v>144</v>
      </c>
      <c r="D101" s="73" t="s">
        <v>41</v>
      </c>
      <c r="E101" s="73" t="s">
        <v>55</v>
      </c>
      <c r="F101" s="182" t="s">
        <v>44</v>
      </c>
      <c r="G101" s="190" t="s">
        <v>85</v>
      </c>
      <c r="H101" s="186"/>
      <c r="I101" s="74">
        <f t="shared" si="8"/>
        <v>375.01</v>
      </c>
      <c r="J101" s="74">
        <f t="shared" si="8"/>
        <v>164.87</v>
      </c>
      <c r="K101" s="74">
        <f t="shared" si="8"/>
        <v>539.88</v>
      </c>
      <c r="L101" s="64"/>
    </row>
    <row r="102" spans="2:12" ht="232.5" customHeight="1">
      <c r="B102" s="71">
        <f t="shared" si="7"/>
        <v>57</v>
      </c>
      <c r="C102" s="84" t="s">
        <v>146</v>
      </c>
      <c r="D102" s="73" t="s">
        <v>41</v>
      </c>
      <c r="E102" s="73" t="s">
        <v>55</v>
      </c>
      <c r="F102" s="182" t="s">
        <v>44</v>
      </c>
      <c r="G102" s="190" t="s">
        <v>87</v>
      </c>
      <c r="H102" s="186" t="s">
        <v>42</v>
      </c>
      <c r="I102" s="74">
        <f>I104+I105+I106+I107+I108</f>
        <v>375.01</v>
      </c>
      <c r="J102" s="74">
        <f>J104+J105+J106+J107+J108+J103</f>
        <v>164.87</v>
      </c>
      <c r="K102" s="74">
        <f>K104+K105+K106+K107+K108+K103</f>
        <v>539.88</v>
      </c>
      <c r="L102" s="64"/>
    </row>
    <row r="103" spans="2:12" ht="183.75" customHeight="1">
      <c r="B103" s="71">
        <f t="shared" si="7"/>
        <v>58</v>
      </c>
      <c r="C103" s="76" t="s">
        <v>95</v>
      </c>
      <c r="D103" s="73" t="s">
        <v>41</v>
      </c>
      <c r="E103" s="73" t="s">
        <v>55</v>
      </c>
      <c r="F103" s="182" t="s">
        <v>44</v>
      </c>
      <c r="G103" s="190" t="s">
        <v>87</v>
      </c>
      <c r="H103" s="186" t="s">
        <v>64</v>
      </c>
      <c r="I103" s="74"/>
      <c r="J103" s="74">
        <v>16</v>
      </c>
      <c r="K103" s="74">
        <f aca="true" t="shared" si="9" ref="K103:K108">I103+J103</f>
        <v>16</v>
      </c>
      <c r="L103" s="64"/>
    </row>
    <row r="104" spans="2:12" ht="107.25" customHeight="1">
      <c r="B104" s="71">
        <f t="shared" si="7"/>
        <v>59</v>
      </c>
      <c r="C104" s="76" t="s">
        <v>95</v>
      </c>
      <c r="D104" s="73" t="s">
        <v>41</v>
      </c>
      <c r="E104" s="73" t="s">
        <v>55</v>
      </c>
      <c r="F104" s="182" t="s">
        <v>44</v>
      </c>
      <c r="G104" s="190" t="s">
        <v>87</v>
      </c>
      <c r="H104" s="186" t="s">
        <v>67</v>
      </c>
      <c r="I104" s="74">
        <v>315.88</v>
      </c>
      <c r="J104" s="74">
        <v>148.87</v>
      </c>
      <c r="K104" s="74">
        <f t="shared" si="9"/>
        <v>464.75</v>
      </c>
      <c r="L104" s="64"/>
    </row>
    <row r="105" spans="2:12" ht="78.75" customHeight="1">
      <c r="B105" s="71">
        <f t="shared" si="7"/>
        <v>60</v>
      </c>
      <c r="C105" s="76" t="s">
        <v>79</v>
      </c>
      <c r="D105" s="73" t="s">
        <v>41</v>
      </c>
      <c r="E105" s="73" t="s">
        <v>55</v>
      </c>
      <c r="F105" s="182" t="s">
        <v>44</v>
      </c>
      <c r="G105" s="190" t="s">
        <v>87</v>
      </c>
      <c r="H105" s="186" t="s">
        <v>96</v>
      </c>
      <c r="I105" s="74">
        <v>10</v>
      </c>
      <c r="J105" s="74"/>
      <c r="K105" s="74">
        <f t="shared" si="9"/>
        <v>10</v>
      </c>
      <c r="L105" s="64"/>
    </row>
    <row r="106" spans="2:12" ht="124.5" customHeight="1">
      <c r="B106" s="71">
        <f t="shared" si="7"/>
        <v>61</v>
      </c>
      <c r="C106" s="76" t="s">
        <v>65</v>
      </c>
      <c r="D106" s="73" t="s">
        <v>41</v>
      </c>
      <c r="E106" s="73" t="s">
        <v>55</v>
      </c>
      <c r="F106" s="182" t="s">
        <v>44</v>
      </c>
      <c r="G106" s="190" t="s">
        <v>87</v>
      </c>
      <c r="H106" s="186" t="s">
        <v>68</v>
      </c>
      <c r="I106" s="74">
        <v>34.7</v>
      </c>
      <c r="J106" s="74"/>
      <c r="K106" s="74">
        <f t="shared" si="9"/>
        <v>34.7</v>
      </c>
      <c r="L106" s="64"/>
    </row>
    <row r="107" spans="2:12" ht="55.5" customHeight="1">
      <c r="B107" s="71">
        <f t="shared" si="7"/>
        <v>62</v>
      </c>
      <c r="C107" s="76" t="s">
        <v>66</v>
      </c>
      <c r="D107" s="73" t="s">
        <v>41</v>
      </c>
      <c r="E107" s="73" t="s">
        <v>55</v>
      </c>
      <c r="F107" s="182" t="s">
        <v>44</v>
      </c>
      <c r="G107" s="190" t="s">
        <v>87</v>
      </c>
      <c r="H107" s="186" t="s">
        <v>9</v>
      </c>
      <c r="I107" s="74">
        <v>10</v>
      </c>
      <c r="J107" s="74"/>
      <c r="K107" s="74">
        <f t="shared" si="9"/>
        <v>10</v>
      </c>
      <c r="L107" s="64"/>
    </row>
    <row r="108" spans="2:12" ht="55.5" customHeight="1" thickBot="1">
      <c r="B108" s="71">
        <f t="shared" si="7"/>
        <v>63</v>
      </c>
      <c r="C108" s="76" t="s">
        <v>251</v>
      </c>
      <c r="D108" s="73" t="s">
        <v>41</v>
      </c>
      <c r="E108" s="73" t="s">
        <v>55</v>
      </c>
      <c r="F108" s="182" t="s">
        <v>44</v>
      </c>
      <c r="G108" s="197" t="s">
        <v>87</v>
      </c>
      <c r="H108" s="186" t="s">
        <v>252</v>
      </c>
      <c r="I108" s="74">
        <v>4.43</v>
      </c>
      <c r="J108" s="74"/>
      <c r="K108" s="74">
        <f t="shared" si="9"/>
        <v>4.43</v>
      </c>
      <c r="L108" s="64"/>
    </row>
    <row r="109" spans="2:12" ht="49.5" customHeight="1">
      <c r="B109" s="71">
        <f t="shared" si="7"/>
        <v>64</v>
      </c>
      <c r="C109" s="81" t="s">
        <v>264</v>
      </c>
      <c r="D109" s="78" t="s">
        <v>41</v>
      </c>
      <c r="E109" s="80" t="s">
        <v>58</v>
      </c>
      <c r="F109" s="181"/>
      <c r="G109" s="189"/>
      <c r="H109" s="185"/>
      <c r="I109" s="106">
        <f>I110</f>
        <v>676.67</v>
      </c>
      <c r="J109" s="106">
        <f>J110</f>
        <v>0</v>
      </c>
      <c r="K109" s="106">
        <f>K110</f>
        <v>676.67</v>
      </c>
      <c r="L109" s="64"/>
    </row>
    <row r="110" spans="2:12" ht="66" customHeight="1">
      <c r="B110" s="71">
        <f t="shared" si="7"/>
        <v>65</v>
      </c>
      <c r="C110" s="103" t="s">
        <v>33</v>
      </c>
      <c r="D110" s="73" t="s">
        <v>41</v>
      </c>
      <c r="E110" s="73" t="s">
        <v>58</v>
      </c>
      <c r="F110" s="182" t="s">
        <v>253</v>
      </c>
      <c r="G110" s="190"/>
      <c r="H110" s="186"/>
      <c r="I110" s="74">
        <f>I116</f>
        <v>676.67</v>
      </c>
      <c r="J110" s="74">
        <f>J116</f>
        <v>0</v>
      </c>
      <c r="K110" s="74">
        <f>K116</f>
        <v>676.67</v>
      </c>
      <c r="L110" s="64"/>
    </row>
    <row r="111" spans="2:12" ht="71.25" customHeight="1" hidden="1">
      <c r="B111" s="71">
        <f t="shared" si="7"/>
        <v>66</v>
      </c>
      <c r="C111" s="72" t="s">
        <v>128</v>
      </c>
      <c r="D111" s="73" t="s">
        <v>41</v>
      </c>
      <c r="E111" s="73" t="s">
        <v>58</v>
      </c>
      <c r="F111" s="182" t="s">
        <v>52</v>
      </c>
      <c r="G111" s="190" t="s">
        <v>109</v>
      </c>
      <c r="H111" s="186"/>
      <c r="I111" s="74"/>
      <c r="J111" s="74">
        <f>J112</f>
        <v>0</v>
      </c>
      <c r="K111" s="74">
        <v>0</v>
      </c>
      <c r="L111" s="64"/>
    </row>
    <row r="112" spans="2:12" ht="75.75" customHeight="1" hidden="1">
      <c r="B112" s="71">
        <f t="shared" si="7"/>
        <v>67</v>
      </c>
      <c r="C112" s="72" t="s">
        <v>129</v>
      </c>
      <c r="D112" s="73" t="s">
        <v>41</v>
      </c>
      <c r="E112" s="73" t="s">
        <v>58</v>
      </c>
      <c r="F112" s="182" t="s">
        <v>52</v>
      </c>
      <c r="G112" s="190" t="s">
        <v>115</v>
      </c>
      <c r="H112" s="186" t="s">
        <v>42</v>
      </c>
      <c r="I112" s="74"/>
      <c r="J112" s="74">
        <f>J113</f>
        <v>0</v>
      </c>
      <c r="K112" s="74">
        <v>0</v>
      </c>
      <c r="L112" s="64"/>
    </row>
    <row r="113" spans="2:12" ht="141" customHeight="1" hidden="1">
      <c r="B113" s="71">
        <f t="shared" si="7"/>
        <v>68</v>
      </c>
      <c r="C113" s="84" t="s">
        <v>132</v>
      </c>
      <c r="D113" s="73" t="s">
        <v>41</v>
      </c>
      <c r="E113" s="73" t="s">
        <v>58</v>
      </c>
      <c r="F113" s="182" t="s">
        <v>52</v>
      </c>
      <c r="G113" s="190" t="s">
        <v>116</v>
      </c>
      <c r="H113" s="186" t="s">
        <v>42</v>
      </c>
      <c r="I113" s="74"/>
      <c r="J113" s="74">
        <f>J114+J115</f>
        <v>0</v>
      </c>
      <c r="K113" s="74">
        <v>0</v>
      </c>
      <c r="L113" s="64"/>
    </row>
    <row r="114" spans="2:12" ht="85.5" customHeight="1" hidden="1">
      <c r="B114" s="71">
        <f t="shared" si="7"/>
        <v>69</v>
      </c>
      <c r="C114" s="86" t="s">
        <v>70</v>
      </c>
      <c r="D114" s="73" t="s">
        <v>41</v>
      </c>
      <c r="E114" s="73" t="s">
        <v>58</v>
      </c>
      <c r="F114" s="182" t="s">
        <v>52</v>
      </c>
      <c r="G114" s="190" t="s">
        <v>116</v>
      </c>
      <c r="H114" s="186" t="s">
        <v>61</v>
      </c>
      <c r="I114" s="74"/>
      <c r="J114" s="74"/>
      <c r="K114" s="74">
        <v>0</v>
      </c>
      <c r="L114" s="64"/>
    </row>
    <row r="115" spans="2:12" ht="62.25" customHeight="1" hidden="1">
      <c r="B115" s="71">
        <f t="shared" si="7"/>
        <v>70</v>
      </c>
      <c r="C115" s="85" t="s">
        <v>1</v>
      </c>
      <c r="D115" s="94" t="s">
        <v>41</v>
      </c>
      <c r="E115" s="94" t="s">
        <v>58</v>
      </c>
      <c r="F115" s="183" t="s">
        <v>52</v>
      </c>
      <c r="G115" s="191" t="s">
        <v>116</v>
      </c>
      <c r="H115" s="187" t="s">
        <v>67</v>
      </c>
      <c r="I115" s="108"/>
      <c r="J115" s="108"/>
      <c r="K115" s="74">
        <v>0</v>
      </c>
      <c r="L115" s="64"/>
    </row>
    <row r="116" spans="2:12" ht="186" customHeight="1">
      <c r="B116" s="71">
        <v>65</v>
      </c>
      <c r="C116" s="72" t="s">
        <v>138</v>
      </c>
      <c r="D116" s="73" t="s">
        <v>41</v>
      </c>
      <c r="E116" s="73" t="s">
        <v>58</v>
      </c>
      <c r="F116" s="182" t="s">
        <v>52</v>
      </c>
      <c r="G116" s="190" t="s">
        <v>84</v>
      </c>
      <c r="H116" s="186"/>
      <c r="I116" s="74">
        <f>I117</f>
        <v>676.67</v>
      </c>
      <c r="J116" s="74">
        <f>J117</f>
        <v>0</v>
      </c>
      <c r="K116" s="74">
        <f>K117</f>
        <v>676.67</v>
      </c>
      <c r="L116" s="64"/>
    </row>
    <row r="117" spans="2:12" ht="117.75" customHeight="1">
      <c r="B117" s="71">
        <f t="shared" si="7"/>
        <v>66</v>
      </c>
      <c r="C117" s="72" t="s">
        <v>144</v>
      </c>
      <c r="D117" s="73" t="s">
        <v>41</v>
      </c>
      <c r="E117" s="73" t="s">
        <v>58</v>
      </c>
      <c r="F117" s="182" t="s">
        <v>52</v>
      </c>
      <c r="G117" s="190" t="s">
        <v>85</v>
      </c>
      <c r="H117" s="186"/>
      <c r="I117" s="74">
        <f>I118+I122</f>
        <v>676.67</v>
      </c>
      <c r="J117" s="74">
        <f>J118+J122</f>
        <v>0</v>
      </c>
      <c r="K117" s="74">
        <f>K118+K122</f>
        <v>676.67</v>
      </c>
      <c r="L117" s="64"/>
    </row>
    <row r="118" spans="2:12" ht="288" customHeight="1">
      <c r="B118" s="71">
        <f t="shared" si="7"/>
        <v>67</v>
      </c>
      <c r="C118" s="84" t="s">
        <v>147</v>
      </c>
      <c r="D118" s="73" t="s">
        <v>41</v>
      </c>
      <c r="E118" s="73" t="s">
        <v>58</v>
      </c>
      <c r="F118" s="182" t="s">
        <v>52</v>
      </c>
      <c r="G118" s="190" t="s">
        <v>88</v>
      </c>
      <c r="H118" s="186" t="s">
        <v>42</v>
      </c>
      <c r="I118" s="74">
        <f>I119+I120</f>
        <v>560.37</v>
      </c>
      <c r="J118" s="74">
        <f>J119+J120</f>
        <v>0</v>
      </c>
      <c r="K118" s="74">
        <f>K119+K120</f>
        <v>560.37</v>
      </c>
      <c r="L118" s="64"/>
    </row>
    <row r="119" spans="2:12" ht="127.5" customHeight="1">
      <c r="B119" s="71">
        <f t="shared" si="7"/>
        <v>68</v>
      </c>
      <c r="C119" s="86" t="s">
        <v>99</v>
      </c>
      <c r="D119" s="73" t="s">
        <v>41</v>
      </c>
      <c r="E119" s="73" t="s">
        <v>58</v>
      </c>
      <c r="F119" s="182" t="s">
        <v>52</v>
      </c>
      <c r="G119" s="190" t="s">
        <v>88</v>
      </c>
      <c r="H119" s="186" t="s">
        <v>61</v>
      </c>
      <c r="I119" s="74">
        <v>430.39</v>
      </c>
      <c r="J119" s="74"/>
      <c r="K119" s="74">
        <f>I119+J119</f>
        <v>430.39</v>
      </c>
      <c r="L119" s="64"/>
    </row>
    <row r="120" spans="2:12" ht="66.75" customHeight="1">
      <c r="B120" s="71">
        <f t="shared" si="7"/>
        <v>69</v>
      </c>
      <c r="C120" s="86" t="s">
        <v>98</v>
      </c>
      <c r="D120" s="73" t="s">
        <v>41</v>
      </c>
      <c r="E120" s="73" t="s">
        <v>58</v>
      </c>
      <c r="F120" s="182" t="s">
        <v>52</v>
      </c>
      <c r="G120" s="190" t="s">
        <v>88</v>
      </c>
      <c r="H120" s="186" t="s">
        <v>97</v>
      </c>
      <c r="I120" s="74">
        <v>129.98</v>
      </c>
      <c r="J120" s="74"/>
      <c r="K120" s="74">
        <f>I120+J120</f>
        <v>129.98</v>
      </c>
      <c r="L120" s="64"/>
    </row>
    <row r="121" spans="2:12" ht="57" customHeight="1" hidden="1">
      <c r="B121" s="71">
        <f t="shared" si="7"/>
        <v>70</v>
      </c>
      <c r="C121" s="92" t="s">
        <v>59</v>
      </c>
      <c r="D121" s="93" t="s">
        <v>41</v>
      </c>
      <c r="E121" s="93" t="s">
        <v>118</v>
      </c>
      <c r="F121" s="184" t="s">
        <v>118</v>
      </c>
      <c r="G121" s="192" t="s">
        <v>119</v>
      </c>
      <c r="H121" s="188" t="s">
        <v>120</v>
      </c>
      <c r="I121" s="95"/>
      <c r="J121" s="95"/>
      <c r="K121" s="79">
        <v>0</v>
      </c>
      <c r="L121" s="64"/>
    </row>
    <row r="122" spans="2:12" ht="300.75" customHeight="1">
      <c r="B122" s="71">
        <v>70</v>
      </c>
      <c r="C122" s="84" t="s">
        <v>147</v>
      </c>
      <c r="D122" s="94" t="s">
        <v>41</v>
      </c>
      <c r="E122" s="94" t="s">
        <v>58</v>
      </c>
      <c r="F122" s="183" t="s">
        <v>52</v>
      </c>
      <c r="G122" s="191" t="s">
        <v>256</v>
      </c>
      <c r="H122" s="187"/>
      <c r="I122" s="108">
        <f>I123+I124</f>
        <v>116.3</v>
      </c>
      <c r="J122" s="108">
        <f>J123+J124</f>
        <v>0</v>
      </c>
      <c r="K122" s="108">
        <f>K123+K124</f>
        <v>116.3</v>
      </c>
      <c r="L122" s="64"/>
    </row>
    <row r="123" spans="2:12" ht="57" customHeight="1">
      <c r="B123" s="71">
        <f t="shared" si="7"/>
        <v>71</v>
      </c>
      <c r="C123" s="86" t="s">
        <v>99</v>
      </c>
      <c r="D123" s="94" t="s">
        <v>41</v>
      </c>
      <c r="E123" s="94" t="s">
        <v>58</v>
      </c>
      <c r="F123" s="183" t="s">
        <v>52</v>
      </c>
      <c r="G123" s="191" t="s">
        <v>256</v>
      </c>
      <c r="H123" s="187" t="s">
        <v>61</v>
      </c>
      <c r="I123" s="108">
        <v>89.3</v>
      </c>
      <c r="J123" s="108"/>
      <c r="K123" s="108">
        <f>I123+J123</f>
        <v>89.3</v>
      </c>
      <c r="L123" s="64"/>
    </row>
    <row r="124" spans="2:12" ht="57" customHeight="1" thickBot="1">
      <c r="B124" s="71">
        <f t="shared" si="7"/>
        <v>72</v>
      </c>
      <c r="C124" s="86" t="s">
        <v>98</v>
      </c>
      <c r="D124" s="94" t="s">
        <v>41</v>
      </c>
      <c r="E124" s="94" t="s">
        <v>58</v>
      </c>
      <c r="F124" s="183" t="s">
        <v>52</v>
      </c>
      <c r="G124" s="193" t="s">
        <v>256</v>
      </c>
      <c r="H124" s="187" t="s">
        <v>97</v>
      </c>
      <c r="I124" s="108">
        <v>27</v>
      </c>
      <c r="J124" s="108"/>
      <c r="K124" s="108">
        <f>I124+J124</f>
        <v>27</v>
      </c>
      <c r="L124" s="64"/>
    </row>
    <row r="125" spans="2:12" ht="48" customHeight="1">
      <c r="B125" s="222" t="s">
        <v>11</v>
      </c>
      <c r="C125" s="222"/>
      <c r="D125" s="222"/>
      <c r="E125" s="222"/>
      <c r="F125" s="222"/>
      <c r="G125" s="222"/>
      <c r="H125" s="95"/>
      <c r="I125" s="95">
        <f>I11+I20+I38+I45+I56+I62+I70+I80+I91+I109</f>
        <v>2659.33</v>
      </c>
      <c r="J125" s="95">
        <f>J11+J20+J38+J45+J56+J62+J70+J80+J91+J109</f>
        <v>114.87</v>
      </c>
      <c r="K125" s="95">
        <f>K11+K20+K38+K45+K56+K62+K70+K80+K91+K109</f>
        <v>2774.2000000000003</v>
      </c>
      <c r="L125" s="64"/>
    </row>
    <row r="126" spans="2:12" ht="45.7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</row>
    <row r="127" spans="2:12" ht="45.7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</row>
    <row r="128" spans="2:12" ht="25.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</sheetData>
  <sheetProtection/>
  <mergeCells count="4">
    <mergeCell ref="K1:L1"/>
    <mergeCell ref="H2:L5"/>
    <mergeCell ref="B7:K7"/>
    <mergeCell ref="B125:G125"/>
  </mergeCells>
  <printOptions/>
  <pageMargins left="0.25" right="0.25" top="0.75" bottom="0.75" header="0.3" footer="0.3"/>
  <pageSetup fitToHeight="0" fitToWidth="1" horizontalDpi="600" verticalDpi="600" orientation="portrait" paperSize="9" scale="16" r:id="rId1"/>
  <rowBreaks count="2" manualBreakCount="2">
    <brk id="61" max="11" man="1"/>
    <brk id="1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5</cp:lastModifiedBy>
  <cp:lastPrinted>2017-06-08T03:24:53Z</cp:lastPrinted>
  <dcterms:created xsi:type="dcterms:W3CDTF">2007-09-12T09:25:25Z</dcterms:created>
  <dcterms:modified xsi:type="dcterms:W3CDTF">2017-06-08T03:26:33Z</dcterms:modified>
  <cp:category/>
  <cp:version/>
  <cp:contentType/>
  <cp:contentStatus/>
</cp:coreProperties>
</file>