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45" windowWidth="12120" windowHeight="7815" tabRatio="728" activeTab="4"/>
  </bookViews>
  <sheets>
    <sheet name="прил.  2 (3)" sheetId="1" r:id="rId1"/>
    <sheet name="прил.  2 (2)" sheetId="2" r:id="rId2"/>
    <sheet name="Прил 1" sheetId="3" r:id="rId3"/>
    <sheet name="прил  3" sheetId="4" r:id="rId4"/>
    <sheet name="прил  6" sheetId="5" r:id="rId5"/>
    <sheet name="прил  7 " sheetId="6" r:id="rId6"/>
    <sheet name="прил   8" sheetId="7" r:id="rId7"/>
    <sheet name="прил 9" sheetId="8" r:id="rId8"/>
    <sheet name="прил   10" sheetId="9" r:id="rId9"/>
    <sheet name="прил 11" sheetId="10" r:id="rId10"/>
    <sheet name="пер-нь код ЦСР" sheetId="11" r:id="rId11"/>
  </sheets>
  <definedNames>
    <definedName name="_Toc105952697" localSheetId="4">'прил  6'!#REF!</definedName>
    <definedName name="_Toc105952697" localSheetId="5">'прил  7 '!#REF!</definedName>
    <definedName name="_Toc105952698" localSheetId="4">'прил  6'!#REF!</definedName>
    <definedName name="_Toc105952698" localSheetId="5">'прил  7 '!#REF!</definedName>
    <definedName name="_xlnm.Print_Area" localSheetId="10">'пер-нь код ЦСР'!$A$1:$E$27</definedName>
    <definedName name="_xlnm.Print_Area" localSheetId="8">'прил   10'!$A$1:$O$119</definedName>
    <definedName name="_xlnm.Print_Area" localSheetId="6">'прил   8'!$A$1:$N$62</definedName>
    <definedName name="_xlnm.Print_Area" localSheetId="3">'прил  3'!$A$1:$J$16</definedName>
    <definedName name="_xlnm.Print_Area" localSheetId="4">'прил  6'!$A$1:$J$31</definedName>
    <definedName name="_xlnm.Print_Area" localSheetId="5">'прил  7 '!$A$1:$J$35</definedName>
    <definedName name="_xlnm.Print_Area" localSheetId="2">'Прил 1'!$A$2:$G$28</definedName>
    <definedName name="_xlnm.Print_Area" localSheetId="9">'прил 11'!$A$1:$M$81</definedName>
    <definedName name="_xlnm.Print_Area" localSheetId="7">'прил 9'!$A$1:$N$55</definedName>
    <definedName name="_xlnm.Print_Area" localSheetId="1">'прил.  2 (2)'!$A$1:$H$12</definedName>
    <definedName name="_xlnm.Print_Area" localSheetId="0">'прил.  2 (3)'!$A$1:$H$12</definedName>
    <definedName name="п" localSheetId="8">#REF!</definedName>
    <definedName name="п" localSheetId="6">#REF!</definedName>
    <definedName name="п" localSheetId="4">#REF!</definedName>
    <definedName name="п" localSheetId="5">#REF!</definedName>
    <definedName name="п" localSheetId="9">#REF!</definedName>
    <definedName name="п" localSheetId="7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<sst xmlns="http://schemas.openxmlformats.org/spreadsheetml/2006/main" count="1763" uniqueCount="260">
  <si>
    <t>Высшее должностное лицо сельского поселения и его заместители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</si>
  <si>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</si>
  <si>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</si>
  <si>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Резервные фонды органов местного самоуправления</t>
  </si>
  <si>
    <t>Резервные средства</t>
  </si>
  <si>
    <t>870</t>
  </si>
  <si>
    <t>Образование</t>
  </si>
  <si>
    <t>07</t>
  </si>
  <si>
    <t>Молодежная политика и оздоровление детей</t>
  </si>
  <si>
    <t>852</t>
  </si>
  <si>
    <t>Код главы</t>
  </si>
  <si>
    <t>Код группы, подгруппы, статьи и вида источников</t>
  </si>
  <si>
    <t>Наименование</t>
  </si>
  <si>
    <t>Код доходов</t>
  </si>
  <si>
    <t>Код  главы администратора</t>
  </si>
  <si>
    <t>Наименование  доходов</t>
  </si>
  <si>
    <t>Изменения (+;-)</t>
  </si>
  <si>
    <t>ВСЕГО РАСХОДОВ</t>
  </si>
  <si>
    <t>Культура</t>
  </si>
  <si>
    <t>Благоустройство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</si>
  <si>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</si>
  <si>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показателя</t>
  </si>
  <si>
    <t>№ п/п</t>
  </si>
  <si>
    <t>Наименование показателей</t>
  </si>
  <si>
    <t>3</t>
  </si>
  <si>
    <t>4</t>
  </si>
  <si>
    <t>5</t>
  </si>
  <si>
    <t>6</t>
  </si>
  <si>
    <t>7</t>
  </si>
  <si>
    <t>0100</t>
  </si>
  <si>
    <t>0104</t>
  </si>
  <si>
    <t>0300</t>
  </si>
  <si>
    <t>0314</t>
  </si>
  <si>
    <t>0400</t>
  </si>
  <si>
    <t>0500</t>
  </si>
  <si>
    <t>0503</t>
  </si>
  <si>
    <t>0800</t>
  </si>
  <si>
    <t>0801</t>
  </si>
  <si>
    <t>1100</t>
  </si>
  <si>
    <t>Другие вопросы в области физической культуры и спорта</t>
  </si>
  <si>
    <t>1105</t>
  </si>
  <si>
    <t>Раздел, подраздел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</si>
  <si>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</si>
  <si>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</si>
  <si>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</si>
  <si>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</si>
  <si>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</si>
  <si>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801</t>
  </si>
  <si>
    <t>2 02 01001 10 0000 151</t>
  </si>
  <si>
    <t>000</t>
  </si>
  <si>
    <t>Общегосударственные вопросы</t>
  </si>
  <si>
    <t>01</t>
  </si>
  <si>
    <t>02</t>
  </si>
  <si>
    <t>04</t>
  </si>
  <si>
    <t>03</t>
  </si>
  <si>
    <t>Национальная безопасность и правоохранительная деятельность</t>
  </si>
  <si>
    <t>Национальная экономика</t>
  </si>
  <si>
    <t>12</t>
  </si>
  <si>
    <t>Жилищно-коммунальное хозяйство</t>
  </si>
  <si>
    <t>05</t>
  </si>
  <si>
    <t xml:space="preserve">Благоустройство </t>
  </si>
  <si>
    <t>Культура, кинематография</t>
  </si>
  <si>
    <t>08</t>
  </si>
  <si>
    <t xml:space="preserve">Культура </t>
  </si>
  <si>
    <t xml:space="preserve">Физическая культура </t>
  </si>
  <si>
    <t>11</t>
  </si>
  <si>
    <t>Условно утвержденные расходы</t>
  </si>
  <si>
    <t>Итого расходов</t>
  </si>
  <si>
    <t>121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</si>
  <si>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</si>
  <si>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</si>
  <si>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</si>
  <si>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</si>
  <si>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Уплата прочих налогов, сборов и иных платежей</t>
  </si>
  <si>
    <t>244</t>
  </si>
  <si>
    <t>851</t>
  </si>
  <si>
    <t xml:space="preserve">Культура, кинематография </t>
  </si>
  <si>
    <t>Другие вопросы в области национальнальной безопасности и правоохранительной деятельности</t>
  </si>
  <si>
    <t>Фонд оплаты труда государственных (муниципальных) органов и взносы по обязательному социальному страхованию</t>
  </si>
  <si>
    <t>Увеличение прочих остатков денежных средств бюджетов поселений</t>
  </si>
  <si>
    <t>01 05 02 01 10 0000 510</t>
  </si>
  <si>
    <t>01 05 02 01 10 0000 610</t>
  </si>
  <si>
    <t>Уменьшение прочих остатков денежных средств бюджетов поселений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</si>
  <si>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</si>
  <si>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</t>
  </si>
  <si>
    <t>1 13 01995 10 0000 130</t>
  </si>
  <si>
    <t>Прочие доходы от оказания платных услуг (работ) получателями средств бюджетов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</si>
  <si>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</si>
  <si>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</si>
  <si>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</si>
  <si>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</si>
  <si>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1 17 01050 10 0000 180</t>
  </si>
  <si>
    <t>Невыясненные поступления, зачисляемые в бюджеты поселений</t>
  </si>
  <si>
    <t>1 17 05050 10 0000 180</t>
  </si>
  <si>
    <t xml:space="preserve">Прочие неналоговые доходы бюджетов поселений </t>
  </si>
  <si>
    <t>2 02 01003 10 0000 151</t>
  </si>
  <si>
    <t>Дотации бюджетам поселений на поддержку мер по обеспечению сбалансированности бюджетов</t>
  </si>
  <si>
    <t>2 02 02150 10 0000 151</t>
  </si>
  <si>
    <t>Субсидии бюджетам поселений на реализацию программы энергосбережения и повышения энергетической эффективности на период до 2020 года.</t>
  </si>
  <si>
    <t>2 02 02999 10 0000 151</t>
  </si>
  <si>
    <t>Прочие субсидии бюджетам поселений</t>
  </si>
  <si>
    <t>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</si>
  <si>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</si>
  <si>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</si>
  <si>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</si>
  <si>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2 02 04029 10 0000 151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</si>
  <si>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</si>
  <si>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2 02 04999 10 0000 151</t>
  </si>
  <si>
    <t>Прочие межбюджетные трансферты, передаваемые бюджетам поселений</t>
  </si>
  <si>
    <t>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</si>
  <si>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</si>
  <si>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</si>
  <si>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</si>
  <si>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0111</t>
  </si>
  <si>
    <t>0700</t>
  </si>
  <si>
    <t>0707</t>
  </si>
  <si>
    <t>Непрограммные направления деятельности</t>
  </si>
  <si>
    <t>Функционирование высшего должностного лица субъекта РФ и муниципального образования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</si>
  <si>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</si>
  <si>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</si>
  <si>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0102</t>
  </si>
  <si>
    <t>2 02 04089 10 0000 151</t>
  </si>
  <si>
    <t>Иные межбюджетные трансферты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</t>
  </si>
  <si>
    <t>Код</t>
  </si>
  <si>
    <t>Иные межбюджетные трансферты</t>
  </si>
  <si>
    <t>Субвенции бюджетам поселений на выполнение бюджетам поселений на выполнение передаваемых полномочий субъектов РФ.</t>
  </si>
  <si>
    <t>2 02 03024 10 0000 151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</si>
  <si>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</si>
  <si>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</si>
  <si>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0120000000</t>
  </si>
  <si>
    <t>0120200000</t>
  </si>
  <si>
    <t>0120300000</t>
  </si>
  <si>
    <t>0120100000</t>
  </si>
  <si>
    <t>0100000000</t>
  </si>
  <si>
    <t>0120500000</t>
  </si>
  <si>
    <t>0130000000</t>
  </si>
  <si>
    <t>0130300000</t>
  </si>
  <si>
    <t>0130100000</t>
  </si>
  <si>
    <t>0130200000</t>
  </si>
  <si>
    <t>9900000000</t>
  </si>
  <si>
    <t>Наименование целевой статьи расходов</t>
  </si>
  <si>
    <t>0110000000</t>
  </si>
  <si>
    <t>0110100000</t>
  </si>
  <si>
    <t>0110200000</t>
  </si>
  <si>
    <t>0110300000</t>
  </si>
  <si>
    <t>Высшее должностное лицо сельского поселения</t>
  </si>
  <si>
    <t>0309</t>
  </si>
  <si>
    <t>0412</t>
  </si>
  <si>
    <t>010А101100</t>
  </si>
  <si>
    <t>010А101110</t>
  </si>
  <si>
    <t>010А101190</t>
  </si>
  <si>
    <t>990А001100</t>
  </si>
  <si>
    <t>990000Ш600</t>
  </si>
  <si>
    <t>Прочая закупка товаров, работ и услуг для обеспечения государственных(муниципальных) нужд</t>
  </si>
  <si>
    <t>540</t>
  </si>
  <si>
    <t>129</t>
  </si>
  <si>
    <t>Взносы по обязательному социальному страхованию</t>
  </si>
  <si>
    <t xml:space="preserve">Фонд оплаты труда государственных (муниципальных) органов </t>
  </si>
  <si>
    <t>Субвенция на осуществление воинского учета на территориях,где отсутствуют военные комиссариаты в рамках подпрограммы "Управление муниципальными финансами и муниципальным имуществом"</t>
  </si>
  <si>
    <t>НАЦИОНАЛЬНАЯ ОБОРОНА</t>
  </si>
  <si>
    <t>Мобилизационная и вневойсковая подготовка</t>
  </si>
  <si>
    <t>0203</t>
  </si>
  <si>
    <t>0200</t>
  </si>
  <si>
    <t>Нормативы отчислений доходов</t>
  </si>
  <si>
    <t>КБК</t>
  </si>
  <si>
    <t xml:space="preserve">                        Наименование доходов</t>
  </si>
  <si>
    <t>Нормативы отчислений    (%)</t>
  </si>
  <si>
    <t>801 1 13 01995 10 0000 130</t>
  </si>
  <si>
    <t xml:space="preserve">Прочие доходы от оказания платных услуг(работ) получателями средств бюджета поселений </t>
  </si>
  <si>
    <t>Прочие неналоговые доходы бюджетов поселений</t>
  </si>
  <si>
    <t>202 01001 10 0000 151</t>
  </si>
  <si>
    <t>8</t>
  </si>
  <si>
    <t>9900000</t>
  </si>
  <si>
    <t>Непрограммные направления деятельности администрации сельского поселения</t>
  </si>
  <si>
    <t>9900801</t>
  </si>
  <si>
    <t>9901801</t>
  </si>
  <si>
    <t>0100000</t>
  </si>
  <si>
    <t>0100801</t>
  </si>
  <si>
    <t>122</t>
  </si>
  <si>
    <t>Субвенция на осуществление воинского учета на территориях,где отсутствуют военные комиссариаты</t>
  </si>
  <si>
    <t>0120000</t>
  </si>
  <si>
    <t>0122000</t>
  </si>
  <si>
    <t>0130000</t>
  </si>
  <si>
    <t>0133000</t>
  </si>
  <si>
    <t>0132000</t>
  </si>
  <si>
    <t>99</t>
  </si>
  <si>
    <t>9990000</t>
  </si>
  <si>
    <t>999</t>
  </si>
  <si>
    <t>Дотации  на выравнивание бюджетной обеспеченности из муниципального фонда финансовой поддержки сельских поселений</t>
  </si>
  <si>
    <t>Субвенции на реализацию на отдельных государственныхполномочий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</t>
  </si>
  <si>
    <t>Приложение 10</t>
  </si>
  <si>
    <t>Изменения на 2017 год (+;-)</t>
  </si>
  <si>
    <t>Сумма на  2017 год                      тыс.рублей</t>
  </si>
  <si>
    <t>Субвенция на осуществление воинского учета на территориях, где отсутствуют военные комиссариаты в рамках подпрограммы "Управление муниципальными финансами и муниципальным имуществом"</t>
  </si>
  <si>
    <t>Приложение 11</t>
  </si>
  <si>
    <t>Суммана 2018год тыс.руб.</t>
  </si>
  <si>
    <t>Сумма на  2019год                      тыс.рублей</t>
  </si>
  <si>
    <t>Сумма на 2018 год   тыс.руб.</t>
  </si>
  <si>
    <t>Сумма на 2019 год тыс.руб.</t>
  </si>
  <si>
    <t>Сумма на 2017 год    тыс.руб.</t>
  </si>
  <si>
    <t>9999</t>
  </si>
  <si>
    <t>990А018000</t>
  </si>
  <si>
    <t>Приложение 9</t>
  </si>
  <si>
    <t>Муниципальная программа "Комплексное развитие территории Нижне-Талдинского сельского поселения на 2015-2018г.г"</t>
  </si>
  <si>
    <t>Повышение уровня благоустройства в рамках подпрограммы "Устоичивое развитие систем жизнеобеспечения" муниципальной программы "Комплексное развитие территории Нижне-Талдинского сельского поселения на 2015-2018г.г"</t>
  </si>
  <si>
    <t>Подпрограмма "Развитие социально-культурной сферы Нижне-Талдинского сельского поселения на 2015-2018г.г."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</si>
  <si>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Нижне-Талдинского сельского поселения на 2015-2018г.г"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</si>
  <si>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Нижне-Талдинского сельского поселения на 2015-2018г.г"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</si>
  <si>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Нижне-Талдинского сельского поселения на 2015-2018г.г"</t>
  </si>
  <si>
    <t>АВЦП" Обеспечение деятельности Администрации МО Нижне-Талдинское сельское поселение на 2015-2018 гг.</t>
  </si>
  <si>
    <t>Подпрограмма "Устойчивое развитие систем жизнеобеспечения Нижне-Талдинского сельского поселения на 2015-2018г.г"</t>
  </si>
  <si>
    <t>Повышение уровня благоустройства   в рамках подпрограммы "Устоичивое развитие систем жизнеобеспечения" муниципальной программы "Комплексное развитие территории Нижне-Талдинского сельского поселения на 2015-2018г.г"</t>
  </si>
  <si>
    <t>Подпрограмма "Развитие экономического и налогового потенциала Нижне-Талдинского сельского поселения на 2015-2018г."</t>
  </si>
  <si>
    <t>Развитие малого и среднего передпринимательства в рамках подпрограммы "Развитие экономического и налогового потенциала Нижне-Талдинского сельского поселения на 2015-2018г." муниципальной программы "Комплексное развитие территории Нижне-Талдинского  сельского поселения на 2015-2018г.г"</t>
  </si>
  <si>
    <t>Повышение эффективности управления муниципальными финансами в рамках подпрограммы "Развитие экономического и налогового потенциала Нижне-Талдинского сельского поселения на 2015-2018г." муниципальной программы "Комплексное развитие территории Нижне-Талдинского сельского поселения на 2015-2018г.г"</t>
  </si>
  <si>
    <t>Повышение эффективности управления муниципальной собственностью в рамках подпрограммы "Развитие экономического и налогового потенциала Нижне-Талдинского сельского поселения на 2015-2018г." муниципальной программы "Комплексное развитие территории Нижне-Талдинского сельского поселения на 2015-2018г.г"</t>
  </si>
  <si>
    <t>Развитие систем коммунальной инфпаструктуры  в рамках подпрограммы "Устоичивое развитие систем жизнеобеспечения" муниципальной программы "Комплексное развитие территории Нижне-Талдинского сельского поселения на 2015-2018г.г"</t>
  </si>
  <si>
    <t>Обеспечение защиты населения и территории поселения от чрезвычайных ситуаций природного и техногенного характера  в рамках подпрограммы "Устоичивое развитие систем жизнеобеспечения" муниципальной программы "Комплексное развитие территории Нижне-Талдинского сельского поселения на 2015-2018г.г"</t>
  </si>
  <si>
    <t>Профилактика терроризма и экстремизма в рамках подпрограммы "Устоичивое развитие систем жизнеобеспечения" муниципальной программы "Комплексное развитие территории Нижне-Талдинского сельского поселения на 2015-2018г.г"</t>
  </si>
  <si>
    <t>Перечень кодов целевых статей расходов бюджета муниципального образования Нижне-Талдинское сельское поселение</t>
  </si>
  <si>
    <t>Проект</t>
  </si>
  <si>
    <t xml:space="preserve">Проект
</t>
  </si>
  <si>
    <t>Перечень главных администраторов доходов бюджета муниципального образования Куладинское сельское поселение</t>
  </si>
  <si>
    <t>Сельская администрация Куладинского сельского поселения Онгудайского района Республики Алтай</t>
  </si>
  <si>
    <t xml:space="preserve">Приложение 2
к решению сельского Совета депутатов № __ от ___________ «О бюджете муниципального образования
 Куладинское сельское поселение на 2017 год и на плановый период 2018-2019годов"
</t>
  </si>
  <si>
    <t>Перечень главных администраторов источников финансирования дефицита бюджета муниципального образования Куладинское сельское поселение на 2018- 2019 год</t>
  </si>
  <si>
    <t xml:space="preserve">Приложение 4
к решению сессии сельского Совета депутатов №__ от __________ «О бюджете муниципального образования
Куладинское сельское поселение на 2017 год и на плановый период 2018-2019 годов"
</t>
  </si>
  <si>
    <t xml:space="preserve">в бюджет  муниципального образования «Куладинское сельское поселение» </t>
  </si>
  <si>
    <t>Распределение
бюджета муниципального образования Куладинское сельское поселение  по разделам и подразделам функциональной классификации расходов на 2017год</t>
  </si>
  <si>
    <t xml:space="preserve">Приложение  8
к решению «О бюджете муниципального образования  Куладинское сельское поселение на 2017 год и на плановый период 2018 - 2019 годов"
</t>
  </si>
  <si>
    <t>Распределение
бюджета муниципального образования  Куладинское сельское поселение  по разделам и подразделам функциональной классификации расходов на 2018-2019гг</t>
  </si>
  <si>
    <t>к решению "О бюджете муниципального образования Куладинское сельское поселение на 2017 год и на плановый период 2018-2019 годов"</t>
  </si>
  <si>
    <t>Муниципальная программа "Комплексное развитие территории Куладинского сельского поселения на 2015-2018г.г"</t>
  </si>
  <si>
    <t>АВЦП" Обеспечение деятельности Администрации МО Куладинское сельское поселение на 2015-2018 гг.</t>
  </si>
  <si>
    <t>Подпрограмма "Повышение качества управления муниципальным имуществом и земельными ресурсами Куладинского сельского поселения на 2015-2018г"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</si>
  <si>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Куладинского сельского поселения на 2015-2018гг"</t>
  </si>
  <si>
    <t>Подпрограмма "Устойчивое развитие систем жизнеобеспечения  Куладинского сельского поселения на 2015-2018г.г"</t>
  </si>
  <si>
    <t>Повышение уровня благоустройства в рамках подпрограммы "Устоичивое развитие систем жизнеобеспечения" муниципальной программы "Комплексное развитие территории Куладинского сельского поселения на 2015-2018г.г"</t>
  </si>
  <si>
    <t>Подпрограмма "Развитие социально-культурной сферы Куладинского сельского поселения на 2015-2018г.г."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</si>
  <si>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Куладинского сельского поселения на 2015-2018г.г"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</si>
  <si>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Куладинского сельского поселения на 2015-2018г.г"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</si>
  <si>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Куладинского сельского поселения на 2015-2018г.г"</t>
  </si>
  <si>
    <t>0110451180</t>
  </si>
  <si>
    <t>013010000</t>
  </si>
  <si>
    <t>990000Ш000</t>
  </si>
  <si>
    <t>0140200000</t>
  </si>
  <si>
    <t>0140000000</t>
  </si>
  <si>
    <t>9900018000</t>
  </si>
  <si>
    <t>Ведомственная структура расходов бюджета муниципального образования Куладинское сельское поселение на 2017 год</t>
  </si>
  <si>
    <t>Муниципальная программа "Комплексное развитие территории Куладинское сельского поселения на 2015-2018г.г"</t>
  </si>
  <si>
    <t>Приложение 12</t>
  </si>
  <si>
    <t>Ведомственная структура расходов бюджета муниципального образования Куладинское сельское поселение на 2018-2019гг</t>
  </si>
  <si>
    <t xml:space="preserve">Приложение 1
к решению сельского Совета депутатов № __ от ____________«О бюджете муниципального образования
Куладинское сельское поселение на 2017 год и на плановый период 2018-2019 годов"
</t>
  </si>
  <si>
    <t xml:space="preserve">Приложение 3
к решению сельского Совета депутатов № __ от ___________ «О бюджете муниципального образования
 Куладинское сельское поселение на 2017 год и на плановый период 2018-2019годов"
</t>
  </si>
  <si>
    <t>Перечень главных администраторов источников финансирования дефицита бюджета муниципального образования Куладинское сельское поселение на 2017 год</t>
  </si>
  <si>
    <t>801 1 17 01050 10 0000 180</t>
  </si>
  <si>
    <t>801 1 17 05050 10 0000 180</t>
  </si>
  <si>
    <t xml:space="preserve">Приложение  7
к решению «О бюджете муниципального образования Куладинское сельское поселение на 2017 год и на плановый период 2018 - 2019 годов"
</t>
  </si>
  <si>
    <t>Распределение бюджетных ассигнований по целевым статьям(муниципальным) программам и непрограммным направлениям деятельности, группам(группам и подгруппам)видов расходов классификации расходов бюджета муниципального образования "Куладинское сельское поселение" на 2017 год</t>
  </si>
  <si>
    <t xml:space="preserve">Распределение бюджетных ассигнований по  целевым статьям(муниципальным) программам и непрограммным направлениям деятельности, группам(группам и подгруппам)видов расходов классификации расходов бюджета муниципального образования "Куладинское сельское поселение" на 2018-2019 годов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</si>
</sst>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р_."/>
    <numFmt numFmtId="166" formatCode="#,##0.0"/>
    <numFmt numFmtId="167" formatCode="#,##0.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i/>
      <sz val="10"/>
      <color indexed="8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sz val="20"/>
      <color indexed="8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b/>
      <sz val="20"/>
      <name val="Arial Cyr"/>
      <family val="0"/>
    </font>
    <font>
      <sz val="36"/>
      <name val="Arial Cyr"/>
      <family val="0"/>
    </font>
    <font>
      <sz val="36"/>
      <name val="Times New Roman"/>
      <family val="1"/>
    </font>
    <font>
      <b/>
      <sz val="36"/>
      <name val="Times New Roman"/>
      <family val="1"/>
    </font>
    <font>
      <sz val="36"/>
      <color indexed="8"/>
      <name val="Times New Roman"/>
      <family val="1"/>
    </font>
    <font>
      <b/>
      <sz val="36"/>
      <color indexed="8"/>
      <name val="Times New Roman"/>
      <family val="1"/>
    </font>
    <font>
      <sz val="32"/>
      <name val="Arial Cyr"/>
      <family val="0"/>
    </font>
    <font>
      <sz val="32"/>
      <color indexed="8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48"/>
      <name val="Times New Roman"/>
      <family val="1"/>
    </font>
    <font>
      <b/>
      <sz val="48"/>
      <color indexed="8"/>
      <name val="Times New Roman"/>
      <family val="1"/>
    </font>
    <font>
      <sz val="48"/>
      <name val="Times New Roman"/>
      <family val="1"/>
    </font>
    <font>
      <sz val="48"/>
      <color indexed="8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48"/>
      <name val="Arial Cyr"/>
      <family val="0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0" fillId="0" borderId="0">
      <alignment/>
      <protection/>
    </xf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3" fillId="0" borderId="0" applyNumberFormat="0" applyFont="0" applyFill="0" applyBorder="0" applyAlignment="0" applyProtection="0"/>
    <xf numFmtId="0" fontId="0" fillId="0" borderId="0">
      <alignment/>
      <protection/>
    </xf>
    <xf numFmtId="0" fontId="14" fillId="0" borderId="0">
      <alignment vertical="top"/>
      <protection/>
    </xf>
    <xf numFmtId="0" fontId="62" fillId="0" borderId="0">
      <alignment/>
      <protection/>
    </xf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280">
    <xf numFmtId="0" fontId="0" fillId="0" borderId="0" xfId="0" applyAlignment="1">
      <alignment/>
    </xf>
    <xf numFmtId="0" fontId="6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49" fontId="8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164" fontId="6" fillId="0" borderId="0" xfId="0" applyNumberFormat="1" applyFont="1" applyBorder="1" applyAlignment="1" quotePrefix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 wrapText="1"/>
    </xf>
    <xf numFmtId="0" fontId="17" fillId="32" borderId="10" xfId="0" applyFont="1" applyFill="1" applyBorder="1" applyAlignment="1">
      <alignment vertical="center" wrapText="1"/>
    </xf>
    <xf numFmtId="0" fontId="16" fillId="0" borderId="10" xfId="54" applyFont="1" applyFill="1" applyBorder="1" applyAlignment="1">
      <alignment horizontal="left" wrapText="1"/>
      <protection/>
    </xf>
    <xf numFmtId="49" fontId="4" fillId="0" borderId="11" xfId="0" applyNumberFormat="1" applyFont="1" applyFill="1" applyBorder="1" applyAlignment="1">
      <alignment horizontal="center" vertical="center"/>
    </xf>
    <xf numFmtId="0" fontId="18" fillId="0" borderId="10" xfId="54" applyFont="1" applyFill="1" applyBorder="1" applyAlignment="1">
      <alignment horizontal="left" wrapText="1"/>
      <protection/>
    </xf>
    <xf numFmtId="0" fontId="16" fillId="0" borderId="10" xfId="0" applyNumberFormat="1" applyFont="1" applyBorder="1" applyAlignment="1">
      <alignment vertical="top" wrapText="1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center" vertical="center"/>
    </xf>
    <xf numFmtId="49" fontId="17" fillId="32" borderId="10" xfId="0" applyNumberFormat="1" applyFont="1" applyFill="1" applyBorder="1" applyAlignment="1">
      <alignment horizontal="center" vertical="center" wrapText="1"/>
    </xf>
    <xf numFmtId="0" fontId="19" fillId="0" borderId="10" xfId="54" applyFont="1" applyFill="1" applyBorder="1" applyAlignment="1">
      <alignment horizontal="left" wrapText="1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0" xfId="0" applyFont="1" applyAlignment="1">
      <alignment wrapText="1"/>
    </xf>
    <xf numFmtId="0" fontId="22" fillId="0" borderId="0" xfId="0" applyFont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49" fontId="23" fillId="0" borderId="10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 wrapText="1"/>
    </xf>
    <xf numFmtId="0" fontId="23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left" wrapText="1"/>
    </xf>
    <xf numFmtId="0" fontId="23" fillId="0" borderId="0" xfId="0" applyFont="1" applyAlignment="1">
      <alignment horizontal="justify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Fill="1" applyAlignment="1">
      <alignment horizontal="justify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 horizontal="center" wrapText="1"/>
    </xf>
    <xf numFmtId="0" fontId="24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justify" vertical="top" wrapText="1"/>
    </xf>
    <xf numFmtId="0" fontId="23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top" wrapText="1"/>
    </xf>
    <xf numFmtId="0" fontId="25" fillId="0" borderId="13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15" xfId="0" applyFont="1" applyBorder="1" applyAlignment="1">
      <alignment wrapText="1"/>
    </xf>
    <xf numFmtId="0" fontId="25" fillId="0" borderId="16" xfId="0" applyFont="1" applyBorder="1" applyAlignment="1">
      <alignment horizontal="center" wrapText="1"/>
    </xf>
    <xf numFmtId="0" fontId="25" fillId="0" borderId="17" xfId="0" applyFont="1" applyBorder="1" applyAlignment="1">
      <alignment horizontal="center" wrapText="1"/>
    </xf>
    <xf numFmtId="0" fontId="25" fillId="0" borderId="18" xfId="0" applyFont="1" applyBorder="1" applyAlignment="1">
      <alignment wrapText="1"/>
    </xf>
    <xf numFmtId="0" fontId="22" fillId="0" borderId="0" xfId="0" applyFont="1" applyAlignment="1">
      <alignment horizontal="center"/>
    </xf>
    <xf numFmtId="0" fontId="23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wrapText="1"/>
    </xf>
    <xf numFmtId="0" fontId="23" fillId="0" borderId="20" xfId="0" applyFont="1" applyBorder="1" applyAlignment="1">
      <alignment horizontal="center" wrapText="1"/>
    </xf>
    <xf numFmtId="0" fontId="22" fillId="0" borderId="21" xfId="0" applyFont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wrapText="1"/>
    </xf>
    <xf numFmtId="2" fontId="23" fillId="0" borderId="10" xfId="0" applyNumberFormat="1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vertical="center"/>
    </xf>
    <xf numFmtId="49" fontId="23" fillId="0" borderId="0" xfId="0" applyNumberFormat="1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vertical="center" wrapText="1"/>
    </xf>
    <xf numFmtId="0" fontId="22" fillId="0" borderId="20" xfId="0" applyFont="1" applyBorder="1" applyAlignment="1">
      <alignment horizontal="center" vertical="top" wrapText="1"/>
    </xf>
    <xf numFmtId="0" fontId="27" fillId="0" borderId="0" xfId="0" applyFont="1" applyAlignment="1">
      <alignment/>
    </xf>
    <xf numFmtId="2" fontId="28" fillId="0" borderId="10" xfId="0" applyNumberFormat="1" applyFont="1" applyBorder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 horizontal="right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33" fillId="32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2" fontId="29" fillId="0" borderId="0" xfId="0" applyNumberFormat="1" applyFont="1" applyAlignment="1">
      <alignment/>
    </xf>
    <xf numFmtId="0" fontId="34" fillId="0" borderId="0" xfId="0" applyFont="1" applyAlignment="1">
      <alignment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right"/>
    </xf>
    <xf numFmtId="2" fontId="34" fillId="0" borderId="0" xfId="0" applyNumberFormat="1" applyFont="1" applyAlignment="1">
      <alignment/>
    </xf>
    <xf numFmtId="0" fontId="30" fillId="0" borderId="0" xfId="0" applyFont="1" applyAlignment="1">
      <alignment/>
    </xf>
    <xf numFmtId="2" fontId="30" fillId="0" borderId="0" xfId="0" applyNumberFormat="1" applyFont="1" applyAlignment="1">
      <alignment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horizontal="left" wrapText="1"/>
    </xf>
    <xf numFmtId="0" fontId="30" fillId="0" borderId="0" xfId="0" applyFont="1" applyAlignment="1">
      <alignment horizontal="left" wrapText="1"/>
    </xf>
    <xf numFmtId="2" fontId="22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wrapText="1"/>
    </xf>
    <xf numFmtId="2" fontId="23" fillId="0" borderId="0" xfId="0" applyNumberFormat="1" applyFont="1" applyBorder="1" applyAlignment="1">
      <alignment wrapText="1"/>
    </xf>
    <xf numFmtId="49" fontId="23" fillId="0" borderId="0" xfId="0" applyNumberFormat="1" applyFont="1" applyBorder="1" applyAlignment="1">
      <alignment wrapText="1"/>
    </xf>
    <xf numFmtId="0" fontId="23" fillId="0" borderId="0" xfId="0" applyFont="1" applyBorder="1" applyAlignment="1">
      <alignment/>
    </xf>
    <xf numFmtId="0" fontId="26" fillId="0" borderId="0" xfId="0" applyFont="1" applyAlignment="1">
      <alignment/>
    </xf>
    <xf numFmtId="2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wrapText="1"/>
    </xf>
    <xf numFmtId="0" fontId="30" fillId="0" borderId="0" xfId="0" applyFont="1" applyBorder="1" applyAlignment="1">
      <alignment/>
    </xf>
    <xf numFmtId="0" fontId="30" fillId="0" borderId="0" xfId="0" applyFont="1" applyAlignment="1">
      <alignment horizontal="justify"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Alignment="1">
      <alignment horizontal="justify"/>
    </xf>
    <xf numFmtId="2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left" wrapText="1"/>
    </xf>
    <xf numFmtId="0" fontId="31" fillId="0" borderId="0" xfId="0" applyFont="1" applyBorder="1" applyAlignment="1">
      <alignment wrapText="1"/>
    </xf>
    <xf numFmtId="2" fontId="3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horizontal="left" wrapText="1"/>
    </xf>
    <xf numFmtId="0" fontId="30" fillId="0" borderId="0" xfId="0" applyFont="1" applyBorder="1" applyAlignment="1">
      <alignment horizontal="center" wrapText="1"/>
    </xf>
    <xf numFmtId="2" fontId="31" fillId="0" borderId="0" xfId="0" applyNumberFormat="1" applyFont="1" applyBorder="1" applyAlignment="1">
      <alignment vertical="center"/>
    </xf>
    <xf numFmtId="0" fontId="31" fillId="0" borderId="0" xfId="0" applyFont="1" applyFill="1" applyAlignment="1">
      <alignment horizontal="justify" vertical="top" wrapText="1"/>
    </xf>
    <xf numFmtId="0" fontId="30" fillId="0" borderId="0" xfId="0" applyFont="1" applyAlignment="1">
      <alignment horizontal="justify" vertical="top" wrapText="1"/>
    </xf>
    <xf numFmtId="0" fontId="38" fillId="0" borderId="10" xfId="0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49" fontId="39" fillId="32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wrapText="1"/>
    </xf>
    <xf numFmtId="0" fontId="41" fillId="0" borderId="10" xfId="54" applyFont="1" applyFill="1" applyBorder="1" applyAlignment="1">
      <alignment horizontal="left" wrapText="1"/>
      <protection/>
    </xf>
    <xf numFmtId="49" fontId="40" fillId="0" borderId="10" xfId="0" applyNumberFormat="1" applyFont="1" applyFill="1" applyBorder="1" applyAlignment="1">
      <alignment horizontal="center" wrapText="1"/>
    </xf>
    <xf numFmtId="2" fontId="40" fillId="0" borderId="10" xfId="0" applyNumberFormat="1" applyFont="1" applyFill="1" applyBorder="1" applyAlignment="1">
      <alignment horizontal="center" wrapText="1"/>
    </xf>
    <xf numFmtId="49" fontId="40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wrapText="1"/>
    </xf>
    <xf numFmtId="0" fontId="39" fillId="0" borderId="10" xfId="54" applyFont="1" applyFill="1" applyBorder="1" applyAlignment="1">
      <alignment horizontal="left" wrapText="1"/>
      <protection/>
    </xf>
    <xf numFmtId="49" fontId="38" fillId="0" borderId="10" xfId="0" applyNumberFormat="1" applyFont="1" applyFill="1" applyBorder="1" applyAlignment="1">
      <alignment horizontal="center" wrapText="1"/>
    </xf>
    <xf numFmtId="2" fontId="38" fillId="0" borderId="10" xfId="0" applyNumberFormat="1" applyFont="1" applyFill="1" applyBorder="1" applyAlignment="1">
      <alignment horizontal="center" wrapText="1"/>
    </xf>
    <xf numFmtId="49" fontId="38" fillId="0" borderId="10" xfId="0" applyNumberFormat="1" applyFont="1" applyFill="1" applyBorder="1" applyAlignment="1">
      <alignment horizontal="center"/>
    </xf>
    <xf numFmtId="0" fontId="38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 horizontal="left" wrapText="1"/>
    </xf>
    <xf numFmtId="0" fontId="40" fillId="0" borderId="10" xfId="0" applyFont="1" applyFill="1" applyBorder="1" applyAlignment="1">
      <alignment horizontal="left" wrapText="1"/>
    </xf>
    <xf numFmtId="49" fontId="40" fillId="0" borderId="10" xfId="0" applyNumberFormat="1" applyFont="1" applyFill="1" applyBorder="1" applyAlignment="1">
      <alignment wrapText="1"/>
    </xf>
    <xf numFmtId="0" fontId="40" fillId="0" borderId="10" xfId="53" applyFont="1" applyFill="1" applyBorder="1" applyAlignment="1">
      <alignment horizontal="justify" wrapText="1"/>
      <protection/>
    </xf>
    <xf numFmtId="0" fontId="40" fillId="0" borderId="10" xfId="53" applyFont="1" applyFill="1" applyBorder="1" applyAlignment="1">
      <alignment horizontal="justify"/>
      <protection/>
    </xf>
    <xf numFmtId="0" fontId="38" fillId="0" borderId="10" xfId="53" applyFont="1" applyFill="1" applyBorder="1" applyAlignment="1">
      <alignment horizontal="justify" wrapText="1"/>
      <protection/>
    </xf>
    <xf numFmtId="49" fontId="38" fillId="0" borderId="10" xfId="0" applyNumberFormat="1" applyFont="1" applyFill="1" applyBorder="1" applyAlignment="1">
      <alignment wrapText="1"/>
    </xf>
    <xf numFmtId="0" fontId="40" fillId="0" borderId="10" xfId="0" applyNumberFormat="1" applyFont="1" applyFill="1" applyBorder="1" applyAlignment="1" applyProtection="1">
      <alignment wrapText="1"/>
      <protection/>
    </xf>
    <xf numFmtId="49" fontId="38" fillId="0" borderId="11" xfId="0" applyNumberFormat="1" applyFont="1" applyFill="1" applyBorder="1" applyAlignment="1">
      <alignment horizontal="center"/>
    </xf>
    <xf numFmtId="49" fontId="40" fillId="0" borderId="11" xfId="0" applyNumberFormat="1" applyFont="1" applyFill="1" applyBorder="1" applyAlignment="1">
      <alignment horizontal="center"/>
    </xf>
    <xf numFmtId="0" fontId="40" fillId="0" borderId="0" xfId="0" applyFont="1" applyFill="1" applyAlignment="1">
      <alignment wrapText="1"/>
    </xf>
    <xf numFmtId="0" fontId="40" fillId="0" borderId="24" xfId="0" applyNumberFormat="1" applyFont="1" applyFill="1" applyBorder="1" applyAlignment="1" applyProtection="1">
      <alignment wrapText="1"/>
      <protection/>
    </xf>
    <xf numFmtId="0" fontId="38" fillId="0" borderId="25" xfId="53" applyFont="1" applyFill="1" applyBorder="1" applyAlignment="1">
      <alignment horizontal="justify" wrapText="1"/>
      <protection/>
    </xf>
    <xf numFmtId="49" fontId="38" fillId="0" borderId="25" xfId="0" applyNumberFormat="1" applyFont="1" applyFill="1" applyBorder="1" applyAlignment="1">
      <alignment horizontal="center" wrapText="1"/>
    </xf>
    <xf numFmtId="49" fontId="40" fillId="0" borderId="25" xfId="0" applyNumberFormat="1" applyFont="1" applyFill="1" applyBorder="1" applyAlignment="1">
      <alignment horizontal="center" wrapText="1"/>
    </xf>
    <xf numFmtId="2" fontId="38" fillId="0" borderId="25" xfId="0" applyNumberFormat="1" applyFont="1" applyFill="1" applyBorder="1" applyAlignment="1">
      <alignment horizontal="center" wrapText="1"/>
    </xf>
    <xf numFmtId="0" fontId="40" fillId="0" borderId="25" xfId="0" applyFont="1" applyFill="1" applyBorder="1" applyAlignment="1">
      <alignment wrapText="1"/>
    </xf>
    <xf numFmtId="0" fontId="43" fillId="0" borderId="0" xfId="0" applyFont="1" applyAlignment="1">
      <alignment horizontal="right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right"/>
    </xf>
    <xf numFmtId="0" fontId="40" fillId="0" borderId="0" xfId="0" applyFont="1" applyAlignment="1">
      <alignment horizontal="right"/>
    </xf>
    <xf numFmtId="0" fontId="44" fillId="0" borderId="0" xfId="0" applyFont="1" applyAlignment="1">
      <alignment/>
    </xf>
    <xf numFmtId="0" fontId="40" fillId="0" borderId="0" xfId="0" applyFont="1" applyAlignment="1">
      <alignment/>
    </xf>
    <xf numFmtId="2" fontId="40" fillId="0" borderId="10" xfId="0" applyNumberFormat="1" applyFont="1" applyFill="1" applyBorder="1" applyAlignment="1">
      <alignment wrapText="1"/>
    </xf>
    <xf numFmtId="0" fontId="41" fillId="0" borderId="26" xfId="54" applyFont="1" applyFill="1" applyBorder="1" applyAlignment="1">
      <alignment horizontal="left" wrapText="1"/>
      <protection/>
    </xf>
    <xf numFmtId="0" fontId="40" fillId="0" borderId="10" xfId="0" applyFont="1" applyFill="1" applyBorder="1" applyAlignment="1">
      <alignment/>
    </xf>
    <xf numFmtId="2" fontId="38" fillId="0" borderId="10" xfId="0" applyNumberFormat="1" applyFont="1" applyFill="1" applyBorder="1" applyAlignment="1">
      <alignment horizontal="center"/>
    </xf>
    <xf numFmtId="2" fontId="40" fillId="0" borderId="10" xfId="0" applyNumberFormat="1" applyFont="1" applyFill="1" applyBorder="1" applyAlignment="1">
      <alignment horizontal="center"/>
    </xf>
    <xf numFmtId="2" fontId="40" fillId="0" borderId="25" xfId="0" applyNumberFormat="1" applyFont="1" applyFill="1" applyBorder="1" applyAlignment="1">
      <alignment horizontal="center" wrapText="1"/>
    </xf>
    <xf numFmtId="0" fontId="45" fillId="0" borderId="0" xfId="0" applyFont="1" applyAlignment="1">
      <alignment/>
    </xf>
    <xf numFmtId="0" fontId="22" fillId="0" borderId="0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top" wrapText="1"/>
    </xf>
    <xf numFmtId="0" fontId="23" fillId="0" borderId="28" xfId="0" applyFont="1" applyFill="1" applyBorder="1" applyAlignment="1">
      <alignment horizontal="center" vertical="top" wrapText="1"/>
    </xf>
    <xf numFmtId="0" fontId="23" fillId="0" borderId="29" xfId="0" applyFont="1" applyFill="1" applyBorder="1" applyAlignment="1">
      <alignment horizontal="center" vertical="top" wrapText="1"/>
    </xf>
    <xf numFmtId="0" fontId="23" fillId="0" borderId="0" xfId="0" applyNumberFormat="1" applyFont="1" applyFill="1" applyAlignment="1">
      <alignment horizontal="right" wrapText="1"/>
    </xf>
    <xf numFmtId="0" fontId="23" fillId="0" borderId="0" xfId="0" applyNumberFormat="1" applyFont="1" applyAlignment="1">
      <alignment wrapText="1"/>
    </xf>
    <xf numFmtId="0" fontId="23" fillId="0" borderId="0" xfId="0" applyNumberFormat="1" applyFont="1" applyFill="1" applyAlignment="1">
      <alignment horizontal="left" wrapText="1"/>
    </xf>
    <xf numFmtId="0" fontId="23" fillId="0" borderId="0" xfId="0" applyNumberFormat="1" applyFont="1" applyAlignment="1">
      <alignment horizontal="left" wrapText="1"/>
    </xf>
    <xf numFmtId="0" fontId="23" fillId="0" borderId="10" xfId="0" applyFont="1" applyBorder="1" applyAlignment="1">
      <alignment wrapText="1"/>
    </xf>
    <xf numFmtId="0" fontId="22" fillId="0" borderId="0" xfId="0" applyFont="1" applyAlignment="1">
      <alignment horizontal="center" vertical="top" wrapText="1"/>
    </xf>
    <xf numFmtId="0" fontId="21" fillId="0" borderId="0" xfId="0" applyFont="1" applyAlignment="1">
      <alignment/>
    </xf>
    <xf numFmtId="49" fontId="23" fillId="0" borderId="26" xfId="0" applyNumberFormat="1" applyFont="1" applyBorder="1" applyAlignment="1">
      <alignment wrapText="1"/>
    </xf>
    <xf numFmtId="49" fontId="23" fillId="0" borderId="30" xfId="0" applyNumberFormat="1" applyFont="1" applyBorder="1" applyAlignment="1">
      <alignment wrapText="1"/>
    </xf>
    <xf numFmtId="0" fontId="23" fillId="0" borderId="0" xfId="0" applyFont="1" applyAlignment="1">
      <alignment horizontal="right" wrapText="1"/>
    </xf>
    <xf numFmtId="0" fontId="23" fillId="0" borderId="26" xfId="0" applyFont="1" applyBorder="1" applyAlignment="1">
      <alignment wrapText="1"/>
    </xf>
    <xf numFmtId="0" fontId="23" fillId="0" borderId="30" xfId="0" applyFont="1" applyBorder="1" applyAlignment="1">
      <alignment wrapText="1"/>
    </xf>
    <xf numFmtId="0" fontId="23" fillId="0" borderId="26" xfId="0" applyFont="1" applyBorder="1" applyAlignment="1">
      <alignment horizontal="center" vertical="top" wrapText="1"/>
    </xf>
    <xf numFmtId="0" fontId="23" fillId="0" borderId="30" xfId="0" applyFont="1" applyBorder="1" applyAlignment="1">
      <alignment horizontal="center"/>
    </xf>
    <xf numFmtId="0" fontId="23" fillId="0" borderId="26" xfId="0" applyFont="1" applyFill="1" applyBorder="1" applyAlignment="1">
      <alignment horizontal="center" wrapText="1"/>
    </xf>
    <xf numFmtId="0" fontId="23" fillId="0" borderId="28" xfId="0" applyFont="1" applyFill="1" applyBorder="1" applyAlignment="1">
      <alignment horizontal="center" wrapText="1"/>
    </xf>
    <xf numFmtId="0" fontId="23" fillId="0" borderId="30" xfId="0" applyFont="1" applyFill="1" applyBorder="1" applyAlignment="1">
      <alignment horizontal="center" wrapText="1"/>
    </xf>
    <xf numFmtId="2" fontId="23" fillId="0" borderId="10" xfId="0" applyNumberFormat="1" applyFont="1" applyBorder="1" applyAlignment="1">
      <alignment wrapText="1"/>
    </xf>
    <xf numFmtId="0" fontId="23" fillId="0" borderId="30" xfId="0" applyFont="1" applyBorder="1" applyAlignment="1">
      <alignment horizontal="center" vertical="top" wrapText="1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justify" vertical="top" wrapText="1"/>
    </xf>
    <xf numFmtId="0" fontId="23" fillId="0" borderId="10" xfId="0" applyFont="1" applyBorder="1" applyAlignment="1">
      <alignment/>
    </xf>
    <xf numFmtId="0" fontId="24" fillId="0" borderId="0" xfId="0" applyFont="1" applyFill="1" applyAlignment="1">
      <alignment horizontal="justify" vertical="top" wrapText="1"/>
    </xf>
    <xf numFmtId="0" fontId="23" fillId="0" borderId="26" xfId="0" applyFont="1" applyBorder="1" applyAlignment="1">
      <alignment horizontal="left" wrapText="1"/>
    </xf>
    <xf numFmtId="0" fontId="23" fillId="0" borderId="30" xfId="0" applyFont="1" applyBorder="1" applyAlignment="1">
      <alignment horizontal="left" wrapText="1"/>
    </xf>
    <xf numFmtId="49" fontId="23" fillId="0" borderId="0" xfId="0" applyNumberFormat="1" applyFont="1" applyFill="1" applyAlignment="1">
      <alignment horizontal="right" wrapText="1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 applyFill="1" applyAlignment="1">
      <alignment horizontal="left" wrapText="1"/>
    </xf>
    <xf numFmtId="49" fontId="23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left" wrapText="1"/>
    </xf>
    <xf numFmtId="49" fontId="36" fillId="0" borderId="0" xfId="0" applyNumberFormat="1" applyFont="1" applyAlignment="1">
      <alignment horizontal="right" wrapText="1"/>
    </xf>
    <xf numFmtId="49" fontId="37" fillId="0" borderId="0" xfId="0" applyNumberFormat="1" applyFont="1" applyAlignment="1">
      <alignment horizontal="left" wrapText="1"/>
    </xf>
    <xf numFmtId="49" fontId="38" fillId="0" borderId="0" xfId="0" applyNumberFormat="1" applyFont="1" applyAlignment="1">
      <alignment horizontal="left" wrapText="1"/>
    </xf>
    <xf numFmtId="0" fontId="38" fillId="0" borderId="0" xfId="0" applyFont="1" applyAlignment="1">
      <alignment horizontal="center" wrapText="1"/>
    </xf>
    <xf numFmtId="0" fontId="41" fillId="0" borderId="0" xfId="0" applyFont="1" applyFill="1" applyBorder="1" applyAlignment="1">
      <alignment horizontal="right"/>
    </xf>
    <xf numFmtId="0" fontId="38" fillId="0" borderId="10" xfId="0" applyFont="1" applyFill="1" applyBorder="1" applyAlignment="1">
      <alignment wrapText="1"/>
    </xf>
    <xf numFmtId="49" fontId="38" fillId="0" borderId="0" xfId="0" applyNumberFormat="1" applyFont="1" applyAlignment="1">
      <alignment wrapText="1"/>
    </xf>
    <xf numFmtId="0" fontId="38" fillId="0" borderId="0" xfId="0" applyFont="1" applyAlignment="1">
      <alignment horizontal="center" vertical="center" wrapText="1"/>
    </xf>
    <xf numFmtId="0" fontId="35" fillId="0" borderId="0" xfId="0" applyFont="1" applyFill="1" applyBorder="1" applyAlignment="1">
      <alignment horizontal="right"/>
    </xf>
    <xf numFmtId="0" fontId="38" fillId="0" borderId="25" xfId="0" applyFont="1" applyFill="1" applyBorder="1" applyAlignment="1">
      <alignment wrapText="1"/>
    </xf>
    <xf numFmtId="0" fontId="40" fillId="0" borderId="25" xfId="0" applyFont="1" applyFill="1" applyBorder="1" applyAlignment="1">
      <alignment wrapText="1"/>
    </xf>
    <xf numFmtId="49" fontId="40" fillId="0" borderId="0" xfId="0" applyNumberFormat="1" applyFont="1" applyAlignment="1">
      <alignment wrapText="1"/>
    </xf>
    <xf numFmtId="49" fontId="44" fillId="0" borderId="0" xfId="0" applyNumberFormat="1" applyFont="1" applyAlignment="1">
      <alignment wrapText="1"/>
    </xf>
    <xf numFmtId="0" fontId="32" fillId="0" borderId="0" xfId="0" applyFont="1" applyFill="1" applyBorder="1" applyAlignment="1">
      <alignment horizontal="right"/>
    </xf>
    <xf numFmtId="49" fontId="40" fillId="0" borderId="0" xfId="0" applyNumberFormat="1" applyFont="1" applyAlignment="1">
      <alignment horizontal="right" wrapText="1"/>
    </xf>
    <xf numFmtId="49" fontId="40" fillId="0" borderId="0" xfId="0" applyNumberFormat="1" applyFont="1" applyAlignment="1">
      <alignment horizontal="left" wrapText="1"/>
    </xf>
    <xf numFmtId="49" fontId="44" fillId="0" borderId="0" xfId="0" applyNumberFormat="1" applyFont="1" applyAlignment="1">
      <alignment horizontal="left" wrapText="1"/>
    </xf>
    <xf numFmtId="0" fontId="5" fillId="0" borderId="0" xfId="0" applyFont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24</xdr:row>
      <xdr:rowOff>0</xdr:rowOff>
    </xdr:from>
    <xdr:to>
      <xdr:col>1</xdr:col>
      <xdr:colOff>171450</xdr:colOff>
      <xdr:row>24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94881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L59"/>
  <sheetViews>
    <sheetView view="pageBreakPreview" zoomScale="50" zoomScaleSheetLayoutView="50" zoomScalePageLayoutView="0" workbookViewId="0" topLeftCell="B1">
      <selection activeCell="E3" sqref="E3"/>
    </sheetView>
  </sheetViews>
  <sheetFormatPr defaultColWidth="9.00390625" defaultRowHeight="12.75"/>
  <cols>
    <col min="1" max="1" width="27.875" style="0" customWidth="1"/>
    <col min="2" max="2" width="14.625" style="0" customWidth="1"/>
    <col min="3" max="3" width="58.625" style="0" customWidth="1"/>
    <col min="4" max="4" width="86.375" style="0" customWidth="1"/>
  </cols>
  <sheetData>
    <row r="1" spans="2:12" ht="30" customHeight="1">
      <c r="B1" s="91"/>
      <c r="C1" s="91"/>
      <c r="D1" s="231" t="s">
        <v>220</v>
      </c>
      <c r="E1" s="232"/>
      <c r="F1" s="232"/>
      <c r="G1" s="232"/>
      <c r="H1" s="74"/>
      <c r="I1" s="1"/>
      <c r="J1" s="1"/>
      <c r="K1" s="1"/>
      <c r="L1" s="1"/>
    </row>
    <row r="2" spans="2:8" ht="172.5" customHeight="1">
      <c r="B2" s="91"/>
      <c r="C2" s="91"/>
      <c r="D2" s="233" t="s">
        <v>224</v>
      </c>
      <c r="E2" s="234"/>
      <c r="F2" s="234"/>
      <c r="G2" s="234"/>
      <c r="H2" s="65"/>
    </row>
    <row r="3" spans="2:8" ht="90.75" customHeight="1">
      <c r="B3" s="227" t="s">
        <v>254</v>
      </c>
      <c r="C3" s="227"/>
      <c r="D3" s="227"/>
      <c r="E3" s="65"/>
      <c r="F3" s="65"/>
      <c r="G3" s="65"/>
      <c r="H3" s="65"/>
    </row>
    <row r="4" spans="2:8" s="2" customFormat="1" ht="64.5" customHeight="1">
      <c r="B4" s="92" t="s">
        <v>10</v>
      </c>
      <c r="C4" s="92" t="s">
        <v>11</v>
      </c>
      <c r="D4" s="92" t="s">
        <v>12</v>
      </c>
      <c r="E4" s="86"/>
      <c r="F4" s="86"/>
      <c r="G4" s="86"/>
      <c r="H4" s="65"/>
    </row>
    <row r="5" spans="2:8" ht="66" customHeight="1">
      <c r="B5" s="228" t="s">
        <v>223</v>
      </c>
      <c r="C5" s="229"/>
      <c r="D5" s="230"/>
      <c r="E5" s="93"/>
      <c r="F5" s="93"/>
      <c r="G5" s="86"/>
      <c r="H5" s="65"/>
    </row>
    <row r="6" spans="2:8" ht="86.25" customHeight="1">
      <c r="B6" s="94">
        <v>801</v>
      </c>
      <c r="C6" s="95" t="s">
        <v>80</v>
      </c>
      <c r="D6" s="96" t="s">
        <v>79</v>
      </c>
      <c r="E6" s="65"/>
      <c r="F6" s="65"/>
      <c r="G6" s="65"/>
      <c r="H6" s="65"/>
    </row>
    <row r="7" spans="2:8" ht="84" customHeight="1" thickBot="1">
      <c r="B7" s="97">
        <v>801</v>
      </c>
      <c r="C7" s="98" t="s">
        <v>81</v>
      </c>
      <c r="D7" s="99" t="s">
        <v>82</v>
      </c>
      <c r="E7" s="65"/>
      <c r="F7" s="65"/>
      <c r="G7" s="65"/>
      <c r="H7" s="65"/>
    </row>
    <row r="8" spans="2:8" ht="25.5">
      <c r="B8" s="65"/>
      <c r="C8" s="65"/>
      <c r="D8" s="65"/>
      <c r="E8" s="65"/>
      <c r="F8" s="65"/>
      <c r="G8" s="65"/>
      <c r="H8" s="65"/>
    </row>
    <row r="9" spans="2:8" ht="25.5">
      <c r="B9" s="65"/>
      <c r="C9" s="65"/>
      <c r="D9" s="65"/>
      <c r="E9" s="65"/>
      <c r="F9" s="65"/>
      <c r="G9" s="65"/>
      <c r="H9" s="65"/>
    </row>
    <row r="10" spans="2:8" ht="35.25">
      <c r="B10" s="65"/>
      <c r="C10" s="65"/>
      <c r="D10" s="65"/>
      <c r="E10" s="65"/>
      <c r="F10" s="160"/>
      <c r="G10" s="65"/>
      <c r="H10" s="65"/>
    </row>
    <row r="11" spans="2:8" ht="25.5">
      <c r="B11" s="65"/>
      <c r="C11" s="65"/>
      <c r="D11" s="65"/>
      <c r="E11" s="65"/>
      <c r="F11" s="65"/>
      <c r="G11" s="65"/>
      <c r="H11" s="65"/>
    </row>
    <row r="12" spans="2:8" ht="25.5">
      <c r="B12" s="65"/>
      <c r="C12" s="65"/>
      <c r="D12" s="65"/>
      <c r="E12" s="65"/>
      <c r="F12" s="65"/>
      <c r="G12" s="65"/>
      <c r="H12" s="65"/>
    </row>
    <row r="20" ht="45.75">
      <c r="F20" s="165"/>
    </row>
    <row r="21" ht="45.75">
      <c r="F21" s="165"/>
    </row>
    <row r="22" ht="46.5">
      <c r="F22" s="147"/>
    </row>
    <row r="24" ht="46.5">
      <c r="F24" s="147"/>
    </row>
    <row r="25" ht="46.5">
      <c r="F25" s="147"/>
    </row>
    <row r="26" ht="46.5">
      <c r="F26" s="147"/>
    </row>
    <row r="27" ht="46.5">
      <c r="F27" s="147"/>
    </row>
    <row r="28" ht="46.5">
      <c r="F28" s="147"/>
    </row>
    <row r="29" spans="6:8" ht="45.75">
      <c r="F29" s="165"/>
      <c r="H29" s="165"/>
    </row>
    <row r="30" spans="6:8" ht="46.5">
      <c r="F30" s="147"/>
      <c r="H30" s="147"/>
    </row>
    <row r="31" spans="6:8" ht="46.5">
      <c r="F31" s="147"/>
      <c r="H31" s="147"/>
    </row>
    <row r="32" spans="6:8" ht="46.5">
      <c r="F32" s="147"/>
      <c r="H32" s="147"/>
    </row>
    <row r="33" ht="45.75">
      <c r="F33" s="165"/>
    </row>
    <row r="34" ht="46.5">
      <c r="F34" s="147"/>
    </row>
    <row r="35" ht="46.5">
      <c r="F35" s="147"/>
    </row>
    <row r="36" ht="46.5">
      <c r="F36" s="147"/>
    </row>
    <row r="37" ht="45.75">
      <c r="F37" s="165"/>
    </row>
    <row r="38" ht="46.5">
      <c r="F38" s="147"/>
    </row>
    <row r="39" ht="46.5">
      <c r="F39" s="147"/>
    </row>
    <row r="41" ht="46.5">
      <c r="H41" s="147"/>
    </row>
    <row r="42" ht="46.5">
      <c r="H42" s="147"/>
    </row>
    <row r="43" ht="46.5">
      <c r="H43" s="147"/>
    </row>
    <row r="44" ht="46.5">
      <c r="H44" s="147"/>
    </row>
    <row r="45" spans="6:8" ht="46.5">
      <c r="F45" s="147"/>
      <c r="H45" s="147"/>
    </row>
    <row r="46" spans="6:8" ht="46.5">
      <c r="F46" s="147"/>
      <c r="H46" s="147"/>
    </row>
    <row r="47" spans="6:8" ht="46.5">
      <c r="F47" s="147"/>
      <c r="H47" s="147"/>
    </row>
    <row r="48" spans="6:8" ht="46.5">
      <c r="F48" s="147"/>
      <c r="H48" s="147"/>
    </row>
    <row r="49" spans="6:8" ht="46.5">
      <c r="F49" s="147"/>
      <c r="H49" s="147"/>
    </row>
    <row r="50" spans="6:8" ht="46.5">
      <c r="F50" s="147"/>
      <c r="H50" s="147"/>
    </row>
    <row r="51" spans="6:11" ht="46.5">
      <c r="F51" s="147"/>
      <c r="H51" s="147"/>
      <c r="K51" s="147"/>
    </row>
    <row r="52" spans="6:8" ht="46.5">
      <c r="F52" s="147"/>
      <c r="H52" s="147"/>
    </row>
    <row r="54" ht="45.75">
      <c r="F54" s="165"/>
    </row>
    <row r="55" ht="46.5">
      <c r="F55" s="147"/>
    </row>
    <row r="56" ht="46.5">
      <c r="F56" s="147"/>
    </row>
    <row r="57" ht="46.5">
      <c r="F57" s="147"/>
    </row>
    <row r="58" spans="6:8" ht="46.5">
      <c r="F58" s="147"/>
      <c r="H58" s="147"/>
    </row>
    <row r="59" spans="6:8" ht="46.5">
      <c r="F59" s="147"/>
      <c r="H59" s="147"/>
    </row>
  </sheetData>
  <sheetProtection/>
  <mergeCells count="4">
    <mergeCell ref="B3:D3"/>
    <mergeCell ref="B5:D5"/>
    <mergeCell ref="D1:G1"/>
    <mergeCell ref="D2:G2"/>
  </mergeCells>
  <printOptions/>
  <pageMargins left="0.7086614173228347" right="0.7086614173228347" top="0" bottom="0.7480314960629921" header="0" footer="0.31496062992125984"/>
  <pageSetup fitToHeight="1" fitToWidth="1" horizontalDpi="600" verticalDpi="6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M82"/>
  <sheetViews>
    <sheetView view="pageBreakPreview" zoomScale="25" zoomScaleNormal="65" zoomScaleSheetLayoutView="25" zoomScalePageLayoutView="0" workbookViewId="0" topLeftCell="D67">
      <selection activeCell="J58" sqref="J58"/>
    </sheetView>
  </sheetViews>
  <sheetFormatPr defaultColWidth="9.00390625" defaultRowHeight="12.75"/>
  <cols>
    <col min="1" max="1" width="49.00390625" style="0" customWidth="1"/>
    <col min="2" max="2" width="39.125" style="0" customWidth="1"/>
    <col min="3" max="3" width="255.25390625" style="0" customWidth="1"/>
    <col min="4" max="4" width="38.375" style="0" customWidth="1"/>
    <col min="5" max="5" width="35.25390625" style="0" customWidth="1"/>
    <col min="6" max="6" width="37.625" style="0" customWidth="1"/>
    <col min="7" max="7" width="69.25390625" style="0" customWidth="1"/>
    <col min="8" max="8" width="37.875" style="0" customWidth="1"/>
    <col min="9" max="9" width="56.625" style="0" customWidth="1"/>
    <col min="10" max="10" width="54.00390625" style="0" customWidth="1"/>
    <col min="12" max="12" width="6.375" style="0" customWidth="1"/>
    <col min="13" max="13" width="9.125" style="0" hidden="1" customWidth="1"/>
  </cols>
  <sheetData>
    <row r="1" spans="2:10" ht="58.5">
      <c r="B1" s="218"/>
      <c r="C1" s="218"/>
      <c r="D1" s="218"/>
      <c r="E1" s="218"/>
      <c r="F1" s="218"/>
      <c r="G1" s="218"/>
      <c r="H1" s="218"/>
      <c r="I1" s="218"/>
      <c r="J1" s="218"/>
    </row>
    <row r="2" spans="2:10" ht="39.75" customHeight="1">
      <c r="B2" s="218"/>
      <c r="C2" s="218"/>
      <c r="D2" s="218"/>
      <c r="E2" s="218"/>
      <c r="F2" s="218"/>
      <c r="G2" s="218"/>
      <c r="H2" s="218"/>
      <c r="I2" s="219"/>
      <c r="J2" s="219" t="s">
        <v>220</v>
      </c>
    </row>
    <row r="3" spans="2:13" ht="81.75" customHeight="1">
      <c r="B3" s="219"/>
      <c r="C3" s="219"/>
      <c r="D3" s="219"/>
      <c r="E3" s="219"/>
      <c r="F3" s="219"/>
      <c r="G3" s="219"/>
      <c r="H3" s="219"/>
      <c r="I3" s="217"/>
      <c r="J3" s="217" t="s">
        <v>250</v>
      </c>
      <c r="K3" s="147"/>
      <c r="L3" s="147"/>
      <c r="M3" s="147"/>
    </row>
    <row r="4" spans="2:13" ht="62.25">
      <c r="B4" s="219"/>
      <c r="C4" s="219"/>
      <c r="D4" s="219"/>
      <c r="E4" s="219"/>
      <c r="F4" s="219"/>
      <c r="G4" s="219"/>
      <c r="H4" s="219"/>
      <c r="I4" s="273" t="s">
        <v>231</v>
      </c>
      <c r="J4" s="273"/>
      <c r="K4" s="147"/>
      <c r="L4" s="147"/>
      <c r="M4" s="147"/>
    </row>
    <row r="5" spans="2:13" ht="62.25">
      <c r="B5" s="219"/>
      <c r="C5" s="219"/>
      <c r="D5" s="219"/>
      <c r="E5" s="219"/>
      <c r="F5" s="219"/>
      <c r="G5" s="219"/>
      <c r="H5" s="219"/>
      <c r="I5" s="273"/>
      <c r="J5" s="273"/>
      <c r="K5" s="147"/>
      <c r="L5" s="147"/>
      <c r="M5" s="147"/>
    </row>
    <row r="6" spans="2:13" ht="297.75" customHeight="1">
      <c r="B6" s="219"/>
      <c r="C6" s="219"/>
      <c r="D6" s="219"/>
      <c r="E6" s="219"/>
      <c r="F6" s="219"/>
      <c r="G6" s="219"/>
      <c r="H6" s="219"/>
      <c r="I6" s="273"/>
      <c r="J6" s="273"/>
      <c r="K6" s="147"/>
      <c r="L6" s="147"/>
      <c r="M6" s="147"/>
    </row>
    <row r="7" spans="2:13" ht="62.25">
      <c r="B7" s="219"/>
      <c r="C7" s="219"/>
      <c r="D7" s="219"/>
      <c r="E7" s="219"/>
      <c r="F7" s="219"/>
      <c r="G7" s="219"/>
      <c r="H7" s="219"/>
      <c r="I7" s="219"/>
      <c r="J7" s="219"/>
      <c r="K7" s="147"/>
      <c r="L7" s="147"/>
      <c r="M7" s="147"/>
    </row>
    <row r="8" spans="2:13" ht="62.25">
      <c r="B8" s="219"/>
      <c r="C8" s="219"/>
      <c r="D8" s="219"/>
      <c r="E8" s="219"/>
      <c r="F8" s="219"/>
      <c r="G8" s="219"/>
      <c r="H8" s="219"/>
      <c r="I8" s="219"/>
      <c r="J8" s="219"/>
      <c r="K8" s="147"/>
      <c r="L8" s="147"/>
      <c r="M8" s="147"/>
    </row>
    <row r="9" spans="2:13" ht="53.25" customHeight="1">
      <c r="B9" s="269" t="s">
        <v>251</v>
      </c>
      <c r="C9" s="269"/>
      <c r="D9" s="269"/>
      <c r="E9" s="269"/>
      <c r="F9" s="269"/>
      <c r="G9" s="269"/>
      <c r="H9" s="269"/>
      <c r="I9" s="269"/>
      <c r="J9" s="269"/>
      <c r="K9" s="147"/>
      <c r="L9" s="147"/>
      <c r="M9" s="147"/>
    </row>
    <row r="10" spans="2:13" ht="62.25">
      <c r="B10" s="215"/>
      <c r="C10" s="215"/>
      <c r="D10" s="215"/>
      <c r="E10" s="215"/>
      <c r="F10" s="215"/>
      <c r="G10" s="216"/>
      <c r="H10" s="266"/>
      <c r="I10" s="266"/>
      <c r="J10" s="266"/>
      <c r="K10" s="147"/>
      <c r="L10" s="147"/>
      <c r="M10" s="147"/>
    </row>
    <row r="11" spans="2:13" ht="133.5" customHeight="1">
      <c r="B11" s="178" t="s">
        <v>22</v>
      </c>
      <c r="C11" s="178" t="s">
        <v>23</v>
      </c>
      <c r="D11" s="179" t="s">
        <v>42</v>
      </c>
      <c r="E11" s="179" t="s">
        <v>43</v>
      </c>
      <c r="F11" s="179" t="s">
        <v>44</v>
      </c>
      <c r="G11" s="179" t="s">
        <v>45</v>
      </c>
      <c r="H11" s="179" t="s">
        <v>46</v>
      </c>
      <c r="I11" s="180" t="s">
        <v>195</v>
      </c>
      <c r="J11" s="181" t="s">
        <v>196</v>
      </c>
      <c r="K11" s="147"/>
      <c r="L11" s="147"/>
      <c r="M11" s="147"/>
    </row>
    <row r="12" spans="2:13" ht="62.25">
      <c r="B12" s="182">
        <v>1</v>
      </c>
      <c r="C12" s="182">
        <v>2</v>
      </c>
      <c r="D12" s="183" t="s">
        <v>24</v>
      </c>
      <c r="E12" s="183" t="s">
        <v>25</v>
      </c>
      <c r="F12" s="183" t="s">
        <v>26</v>
      </c>
      <c r="G12" s="183" t="s">
        <v>27</v>
      </c>
      <c r="H12" s="183" t="s">
        <v>28</v>
      </c>
      <c r="I12" s="183" t="s">
        <v>171</v>
      </c>
      <c r="J12" s="182">
        <v>9</v>
      </c>
      <c r="K12" s="147"/>
      <c r="L12" s="147"/>
      <c r="M12" s="147"/>
    </row>
    <row r="13" spans="2:13" ht="43.5" customHeight="1">
      <c r="B13" s="184">
        <v>1</v>
      </c>
      <c r="C13" s="201" t="s">
        <v>50</v>
      </c>
      <c r="D13" s="191" t="s">
        <v>47</v>
      </c>
      <c r="E13" s="191" t="s">
        <v>51</v>
      </c>
      <c r="F13" s="191"/>
      <c r="G13" s="191"/>
      <c r="H13" s="191"/>
      <c r="I13" s="192">
        <f>I14+I19+I29</f>
        <v>1339.4</v>
      </c>
      <c r="J13" s="192">
        <f>J14+J19+J29</f>
        <v>1339.4</v>
      </c>
      <c r="K13" s="147"/>
      <c r="L13" s="147"/>
      <c r="M13" s="147"/>
    </row>
    <row r="14" spans="2:13" ht="135" customHeight="1">
      <c r="B14" s="184">
        <f>B13+1</f>
        <v>2</v>
      </c>
      <c r="C14" s="201" t="s">
        <v>117</v>
      </c>
      <c r="D14" s="191" t="s">
        <v>47</v>
      </c>
      <c r="E14" s="191" t="s">
        <v>51</v>
      </c>
      <c r="F14" s="191" t="s">
        <v>52</v>
      </c>
      <c r="G14" s="191"/>
      <c r="H14" s="191"/>
      <c r="I14" s="192">
        <f>I15</f>
        <v>406.43</v>
      </c>
      <c r="J14" s="192">
        <f>J15</f>
        <v>406.43</v>
      </c>
      <c r="K14" s="147"/>
      <c r="L14" s="147"/>
      <c r="M14" s="147"/>
    </row>
    <row r="15" spans="2:13" ht="68.25" customHeight="1">
      <c r="B15" s="184">
        <f aca="true" t="shared" si="0" ref="B15:B77">B14+1</f>
        <v>3</v>
      </c>
      <c r="C15" s="197" t="s">
        <v>116</v>
      </c>
      <c r="D15" s="186" t="s">
        <v>47</v>
      </c>
      <c r="E15" s="186" t="s">
        <v>51</v>
      </c>
      <c r="F15" s="186" t="s">
        <v>52</v>
      </c>
      <c r="G15" s="186" t="s">
        <v>139</v>
      </c>
      <c r="H15" s="191"/>
      <c r="I15" s="187">
        <f>I16</f>
        <v>406.43</v>
      </c>
      <c r="J15" s="187">
        <f>J16</f>
        <v>406.43</v>
      </c>
      <c r="K15" s="147"/>
      <c r="L15" s="147"/>
      <c r="M15" s="147"/>
    </row>
    <row r="16" spans="2:13" ht="63" customHeight="1">
      <c r="B16" s="184">
        <f t="shared" si="0"/>
        <v>4</v>
      </c>
      <c r="C16" s="205" t="s">
        <v>0</v>
      </c>
      <c r="D16" s="186" t="s">
        <v>47</v>
      </c>
      <c r="E16" s="186" t="s">
        <v>51</v>
      </c>
      <c r="F16" s="186" t="s">
        <v>52</v>
      </c>
      <c r="G16" s="186" t="s">
        <v>201</v>
      </c>
      <c r="H16" s="186"/>
      <c r="I16" s="187">
        <f>I17+I18</f>
        <v>406.43</v>
      </c>
      <c r="J16" s="187">
        <f>J17+J18</f>
        <v>406.43</v>
      </c>
      <c r="K16" s="147"/>
      <c r="L16" s="147"/>
      <c r="M16" s="147"/>
    </row>
    <row r="17" spans="2:13" ht="125.25" customHeight="1">
      <c r="B17" s="184">
        <f t="shared" si="0"/>
        <v>5</v>
      </c>
      <c r="C17" s="189" t="s">
        <v>78</v>
      </c>
      <c r="D17" s="186" t="s">
        <v>47</v>
      </c>
      <c r="E17" s="186" t="s">
        <v>51</v>
      </c>
      <c r="F17" s="186" t="s">
        <v>52</v>
      </c>
      <c r="G17" s="186" t="s">
        <v>201</v>
      </c>
      <c r="H17" s="186" t="s">
        <v>68</v>
      </c>
      <c r="I17" s="187">
        <v>312.16</v>
      </c>
      <c r="J17" s="187">
        <v>312.16</v>
      </c>
      <c r="K17" s="147"/>
      <c r="L17" s="147"/>
      <c r="M17" s="147"/>
    </row>
    <row r="18" spans="2:13" ht="64.5" customHeight="1">
      <c r="B18" s="184">
        <f t="shared" si="0"/>
        <v>6</v>
      </c>
      <c r="C18" s="189" t="s">
        <v>156</v>
      </c>
      <c r="D18" s="186" t="s">
        <v>47</v>
      </c>
      <c r="E18" s="186" t="s">
        <v>51</v>
      </c>
      <c r="F18" s="186" t="s">
        <v>52</v>
      </c>
      <c r="G18" s="186" t="s">
        <v>201</v>
      </c>
      <c r="H18" s="186" t="s">
        <v>155</v>
      </c>
      <c r="I18" s="187">
        <v>94.27</v>
      </c>
      <c r="J18" s="187">
        <v>94.27</v>
      </c>
      <c r="K18" s="147"/>
      <c r="L18" s="147"/>
      <c r="M18" s="147"/>
    </row>
    <row r="19" spans="2:13" ht="172.5" customHeight="1">
      <c r="B19" s="184">
        <f t="shared" si="0"/>
        <v>7</v>
      </c>
      <c r="C19" s="194" t="s">
        <v>20</v>
      </c>
      <c r="D19" s="191" t="s">
        <v>47</v>
      </c>
      <c r="E19" s="191" t="s">
        <v>51</v>
      </c>
      <c r="F19" s="191" t="s">
        <v>53</v>
      </c>
      <c r="G19" s="191"/>
      <c r="H19" s="191"/>
      <c r="I19" s="192">
        <f>I20</f>
        <v>912.97</v>
      </c>
      <c r="J19" s="192">
        <f>J20</f>
        <v>912.97</v>
      </c>
      <c r="K19" s="147"/>
      <c r="L19" s="147"/>
      <c r="M19" s="147"/>
    </row>
    <row r="20" spans="2:13" ht="183" customHeight="1">
      <c r="B20" s="184">
        <f t="shared" si="0"/>
        <v>8</v>
      </c>
      <c r="C20" s="185" t="s">
        <v>232</v>
      </c>
      <c r="D20" s="186" t="s">
        <v>47</v>
      </c>
      <c r="E20" s="186" t="s">
        <v>51</v>
      </c>
      <c r="F20" s="186" t="s">
        <v>53</v>
      </c>
      <c r="G20" s="186" t="s">
        <v>133</v>
      </c>
      <c r="H20" s="186"/>
      <c r="I20" s="187">
        <f>I21</f>
        <v>912.97</v>
      </c>
      <c r="J20" s="187">
        <f>J21</f>
        <v>912.97</v>
      </c>
      <c r="K20" s="147"/>
      <c r="L20" s="147"/>
      <c r="M20" s="147"/>
    </row>
    <row r="21" spans="2:13" ht="125.25" customHeight="1">
      <c r="B21" s="184">
        <f t="shared" si="0"/>
        <v>9</v>
      </c>
      <c r="C21" s="221" t="s">
        <v>233</v>
      </c>
      <c r="D21" s="186" t="s">
        <v>47</v>
      </c>
      <c r="E21" s="186" t="s">
        <v>51</v>
      </c>
      <c r="F21" s="186" t="s">
        <v>53</v>
      </c>
      <c r="G21" s="204" t="s">
        <v>148</v>
      </c>
      <c r="H21" s="186" t="s">
        <v>49</v>
      </c>
      <c r="I21" s="187">
        <f>I22+I24+I25+I26+I27+I28</f>
        <v>912.97</v>
      </c>
      <c r="J21" s="187">
        <f>J22+J24+J25+J26+J27+J28</f>
        <v>912.97</v>
      </c>
      <c r="K21" s="147"/>
      <c r="L21" s="147"/>
      <c r="M21" s="147"/>
    </row>
    <row r="22" spans="2:13" ht="117.75" customHeight="1">
      <c r="B22" s="184">
        <f t="shared" si="0"/>
        <v>10</v>
      </c>
      <c r="C22" s="189" t="s">
        <v>157</v>
      </c>
      <c r="D22" s="186" t="s">
        <v>47</v>
      </c>
      <c r="E22" s="186" t="s">
        <v>51</v>
      </c>
      <c r="F22" s="186" t="s">
        <v>53</v>
      </c>
      <c r="G22" s="204" t="s">
        <v>149</v>
      </c>
      <c r="H22" s="186" t="s">
        <v>68</v>
      </c>
      <c r="I22" s="187">
        <v>475.78</v>
      </c>
      <c r="J22" s="187">
        <v>475.78</v>
      </c>
      <c r="K22" s="147"/>
      <c r="L22" s="147"/>
      <c r="M22" s="147"/>
    </row>
    <row r="23" spans="2:13" ht="48" customHeight="1" hidden="1">
      <c r="B23" s="184">
        <f t="shared" si="0"/>
        <v>11</v>
      </c>
      <c r="C23" s="189"/>
      <c r="D23" s="186"/>
      <c r="E23" s="186"/>
      <c r="F23" s="186"/>
      <c r="G23" s="204"/>
      <c r="H23" s="186"/>
      <c r="I23" s="187"/>
      <c r="J23" s="187"/>
      <c r="K23" s="147"/>
      <c r="L23" s="147"/>
      <c r="M23" s="147"/>
    </row>
    <row r="24" spans="2:13" ht="64.5" customHeight="1">
      <c r="B24" s="184">
        <f t="shared" si="0"/>
        <v>12</v>
      </c>
      <c r="C24" s="189" t="s">
        <v>156</v>
      </c>
      <c r="D24" s="186" t="s">
        <v>47</v>
      </c>
      <c r="E24" s="186" t="s">
        <v>51</v>
      </c>
      <c r="F24" s="186" t="s">
        <v>53</v>
      </c>
      <c r="G24" s="204" t="s">
        <v>149</v>
      </c>
      <c r="H24" s="186" t="s">
        <v>155</v>
      </c>
      <c r="I24" s="187">
        <v>143.69</v>
      </c>
      <c r="J24" s="187">
        <v>143.69</v>
      </c>
      <c r="K24" s="147"/>
      <c r="L24" s="147"/>
      <c r="M24" s="147"/>
    </row>
    <row r="25" spans="2:13" ht="138" customHeight="1">
      <c r="B25" s="184">
        <f t="shared" si="0"/>
        <v>13</v>
      </c>
      <c r="C25" s="189" t="s">
        <v>70</v>
      </c>
      <c r="D25" s="186" t="s">
        <v>47</v>
      </c>
      <c r="E25" s="186" t="s">
        <v>51</v>
      </c>
      <c r="F25" s="186" t="s">
        <v>53</v>
      </c>
      <c r="G25" s="204" t="s">
        <v>149</v>
      </c>
      <c r="H25" s="186" t="s">
        <v>71</v>
      </c>
      <c r="I25" s="187">
        <v>42.5</v>
      </c>
      <c r="J25" s="187">
        <v>42.5</v>
      </c>
      <c r="K25" s="147"/>
      <c r="L25" s="147"/>
      <c r="M25" s="147"/>
    </row>
    <row r="26" spans="2:13" ht="119.25" customHeight="1">
      <c r="B26" s="184">
        <f t="shared" si="0"/>
        <v>14</v>
      </c>
      <c r="C26" s="189" t="s">
        <v>1</v>
      </c>
      <c r="D26" s="186" t="s">
        <v>47</v>
      </c>
      <c r="E26" s="186" t="s">
        <v>51</v>
      </c>
      <c r="F26" s="186" t="s">
        <v>53</v>
      </c>
      <c r="G26" s="204" t="s">
        <v>149</v>
      </c>
      <c r="H26" s="186" t="s">
        <v>74</v>
      </c>
      <c r="I26" s="187">
        <v>201</v>
      </c>
      <c r="J26" s="187">
        <v>201</v>
      </c>
      <c r="K26" s="147"/>
      <c r="L26" s="147"/>
      <c r="M26" s="147"/>
    </row>
    <row r="27" spans="2:13" ht="61.5" customHeight="1">
      <c r="B27" s="184">
        <f t="shared" si="0"/>
        <v>15</v>
      </c>
      <c r="C27" s="189" t="s">
        <v>72</v>
      </c>
      <c r="D27" s="186" t="s">
        <v>47</v>
      </c>
      <c r="E27" s="186" t="s">
        <v>51</v>
      </c>
      <c r="F27" s="186" t="s">
        <v>53</v>
      </c>
      <c r="G27" s="204" t="s">
        <v>149</v>
      </c>
      <c r="H27" s="186">
        <v>851</v>
      </c>
      <c r="I27" s="187">
        <v>45</v>
      </c>
      <c r="J27" s="187">
        <v>45</v>
      </c>
      <c r="K27" s="147"/>
      <c r="L27" s="147"/>
      <c r="M27" s="147"/>
    </row>
    <row r="28" spans="2:13" ht="79.5" customHeight="1">
      <c r="B28" s="184">
        <f t="shared" si="0"/>
        <v>16</v>
      </c>
      <c r="C28" s="189" t="s">
        <v>73</v>
      </c>
      <c r="D28" s="186" t="s">
        <v>47</v>
      </c>
      <c r="E28" s="186" t="s">
        <v>51</v>
      </c>
      <c r="F28" s="186" t="s">
        <v>53</v>
      </c>
      <c r="G28" s="204" t="s">
        <v>149</v>
      </c>
      <c r="H28" s="186">
        <v>852</v>
      </c>
      <c r="I28" s="187">
        <v>5</v>
      </c>
      <c r="J28" s="187">
        <v>5</v>
      </c>
      <c r="K28" s="147"/>
      <c r="L28" s="147"/>
      <c r="M28" s="147"/>
    </row>
    <row r="29" spans="2:13" ht="62.25" customHeight="1">
      <c r="B29" s="184">
        <f t="shared" si="0"/>
        <v>17</v>
      </c>
      <c r="C29" s="194" t="s">
        <v>2</v>
      </c>
      <c r="D29" s="191" t="s">
        <v>47</v>
      </c>
      <c r="E29" s="191" t="s">
        <v>51</v>
      </c>
      <c r="F29" s="191" t="s">
        <v>65</v>
      </c>
      <c r="G29" s="191" t="s">
        <v>139</v>
      </c>
      <c r="H29" s="191"/>
      <c r="I29" s="192">
        <f aca="true" t="shared" si="1" ref="I29:J31">I30</f>
        <v>20</v>
      </c>
      <c r="J29" s="192">
        <f t="shared" si="1"/>
        <v>20</v>
      </c>
      <c r="K29" s="147"/>
      <c r="L29" s="147"/>
      <c r="M29" s="147"/>
    </row>
    <row r="30" spans="2:13" ht="73.5" customHeight="1">
      <c r="B30" s="184">
        <f t="shared" si="0"/>
        <v>18</v>
      </c>
      <c r="C30" s="197" t="s">
        <v>116</v>
      </c>
      <c r="D30" s="186" t="s">
        <v>47</v>
      </c>
      <c r="E30" s="186" t="s">
        <v>51</v>
      </c>
      <c r="F30" s="186" t="s">
        <v>65</v>
      </c>
      <c r="G30" s="191" t="s">
        <v>244</v>
      </c>
      <c r="H30" s="186"/>
      <c r="I30" s="187">
        <f t="shared" si="1"/>
        <v>20</v>
      </c>
      <c r="J30" s="187">
        <f t="shared" si="1"/>
        <v>20</v>
      </c>
      <c r="K30" s="147"/>
      <c r="L30" s="147"/>
      <c r="M30" s="147"/>
    </row>
    <row r="31" spans="2:13" ht="94.5" customHeight="1">
      <c r="B31" s="184">
        <f t="shared" si="0"/>
        <v>19</v>
      </c>
      <c r="C31" s="206" t="s">
        <v>3</v>
      </c>
      <c r="D31" s="186" t="s">
        <v>47</v>
      </c>
      <c r="E31" s="186" t="s">
        <v>51</v>
      </c>
      <c r="F31" s="186" t="s">
        <v>65</v>
      </c>
      <c r="G31" s="186" t="s">
        <v>244</v>
      </c>
      <c r="H31" s="186"/>
      <c r="I31" s="187">
        <f t="shared" si="1"/>
        <v>20</v>
      </c>
      <c r="J31" s="187">
        <f t="shared" si="1"/>
        <v>20</v>
      </c>
      <c r="K31" s="147"/>
      <c r="L31" s="147"/>
      <c r="M31" s="147"/>
    </row>
    <row r="32" spans="2:13" ht="67.5" customHeight="1">
      <c r="B32" s="184">
        <f t="shared" si="0"/>
        <v>20</v>
      </c>
      <c r="C32" s="189" t="s">
        <v>4</v>
      </c>
      <c r="D32" s="186" t="s">
        <v>47</v>
      </c>
      <c r="E32" s="186" t="s">
        <v>51</v>
      </c>
      <c r="F32" s="186" t="s">
        <v>65</v>
      </c>
      <c r="G32" s="186" t="s">
        <v>244</v>
      </c>
      <c r="H32" s="186" t="s">
        <v>5</v>
      </c>
      <c r="I32" s="187">
        <v>20</v>
      </c>
      <c r="J32" s="187">
        <v>20</v>
      </c>
      <c r="K32" s="147"/>
      <c r="L32" s="147"/>
      <c r="M32" s="147"/>
    </row>
    <row r="33" spans="2:13" ht="55.5" customHeight="1">
      <c r="B33" s="184">
        <f t="shared" si="0"/>
        <v>21</v>
      </c>
      <c r="C33" s="194" t="s">
        <v>159</v>
      </c>
      <c r="D33" s="191" t="s">
        <v>47</v>
      </c>
      <c r="E33" s="191" t="s">
        <v>52</v>
      </c>
      <c r="F33" s="191"/>
      <c r="G33" s="186" t="s">
        <v>141</v>
      </c>
      <c r="H33" s="191"/>
      <c r="I33" s="192">
        <f aca="true" t="shared" si="2" ref="I33:J35">I34</f>
        <v>52.4</v>
      </c>
      <c r="J33" s="192">
        <f t="shared" si="2"/>
        <v>52.4</v>
      </c>
      <c r="K33" s="147"/>
      <c r="L33" s="147"/>
      <c r="M33" s="147"/>
    </row>
    <row r="34" spans="2:13" ht="66" customHeight="1">
      <c r="B34" s="184">
        <f t="shared" si="0"/>
        <v>22</v>
      </c>
      <c r="C34" s="222" t="s">
        <v>160</v>
      </c>
      <c r="D34" s="186" t="s">
        <v>47</v>
      </c>
      <c r="E34" s="186" t="s">
        <v>52</v>
      </c>
      <c r="F34" s="186" t="s">
        <v>54</v>
      </c>
      <c r="G34" s="186" t="s">
        <v>242</v>
      </c>
      <c r="H34" s="186"/>
      <c r="I34" s="187">
        <f t="shared" si="2"/>
        <v>52.4</v>
      </c>
      <c r="J34" s="187">
        <f t="shared" si="2"/>
        <v>52.4</v>
      </c>
      <c r="K34" s="147"/>
      <c r="L34" s="147"/>
      <c r="M34" s="147"/>
    </row>
    <row r="35" spans="2:13" ht="201" customHeight="1">
      <c r="B35" s="184">
        <f t="shared" si="0"/>
        <v>23</v>
      </c>
      <c r="C35" s="185" t="s">
        <v>232</v>
      </c>
      <c r="D35" s="186" t="s">
        <v>47</v>
      </c>
      <c r="E35" s="186" t="s">
        <v>52</v>
      </c>
      <c r="F35" s="186" t="s">
        <v>54</v>
      </c>
      <c r="G35" s="186" t="s">
        <v>242</v>
      </c>
      <c r="H35" s="186"/>
      <c r="I35" s="187">
        <f t="shared" si="2"/>
        <v>52.4</v>
      </c>
      <c r="J35" s="187">
        <f t="shared" si="2"/>
        <v>52.4</v>
      </c>
      <c r="K35" s="147"/>
      <c r="L35" s="147"/>
      <c r="M35" s="147"/>
    </row>
    <row r="36" spans="2:13" ht="249.75" customHeight="1">
      <c r="B36" s="184">
        <f t="shared" si="0"/>
        <v>24</v>
      </c>
      <c r="C36" s="189" t="s">
        <v>193</v>
      </c>
      <c r="D36" s="186" t="s">
        <v>47</v>
      </c>
      <c r="E36" s="186" t="s">
        <v>52</v>
      </c>
      <c r="F36" s="186" t="s">
        <v>54</v>
      </c>
      <c r="G36" s="186" t="s">
        <v>242</v>
      </c>
      <c r="H36" s="186" t="s">
        <v>49</v>
      </c>
      <c r="I36" s="187">
        <f>I37+I38+I39</f>
        <v>52.4</v>
      </c>
      <c r="J36" s="187">
        <f>J37+J38+J39</f>
        <v>52.4</v>
      </c>
      <c r="K36" s="147"/>
      <c r="L36" s="147"/>
      <c r="M36" s="147"/>
    </row>
    <row r="37" spans="2:13" ht="114" customHeight="1">
      <c r="B37" s="184">
        <f t="shared" si="0"/>
        <v>25</v>
      </c>
      <c r="C37" s="189" t="s">
        <v>157</v>
      </c>
      <c r="D37" s="186" t="s">
        <v>47</v>
      </c>
      <c r="E37" s="186" t="s">
        <v>52</v>
      </c>
      <c r="F37" s="186" t="s">
        <v>54</v>
      </c>
      <c r="G37" s="186" t="s">
        <v>242</v>
      </c>
      <c r="H37" s="186" t="s">
        <v>68</v>
      </c>
      <c r="I37" s="187">
        <v>39</v>
      </c>
      <c r="J37" s="187">
        <v>39</v>
      </c>
      <c r="K37" s="147"/>
      <c r="L37" s="147"/>
      <c r="M37" s="147"/>
    </row>
    <row r="38" spans="2:13" ht="80.25" customHeight="1">
      <c r="B38" s="184">
        <f t="shared" si="0"/>
        <v>26</v>
      </c>
      <c r="C38" s="189" t="s">
        <v>156</v>
      </c>
      <c r="D38" s="186" t="s">
        <v>47</v>
      </c>
      <c r="E38" s="186" t="s">
        <v>52</v>
      </c>
      <c r="F38" s="186" t="s">
        <v>54</v>
      </c>
      <c r="G38" s="186" t="s">
        <v>242</v>
      </c>
      <c r="H38" s="186" t="s">
        <v>155</v>
      </c>
      <c r="I38" s="187">
        <v>11.8</v>
      </c>
      <c r="J38" s="187">
        <v>11.8</v>
      </c>
      <c r="K38" s="147"/>
      <c r="L38" s="147"/>
      <c r="M38" s="147"/>
    </row>
    <row r="39" spans="2:13" ht="123" customHeight="1">
      <c r="B39" s="184">
        <f t="shared" si="0"/>
        <v>27</v>
      </c>
      <c r="C39" s="189" t="s">
        <v>1</v>
      </c>
      <c r="D39" s="186" t="s">
        <v>47</v>
      </c>
      <c r="E39" s="186" t="s">
        <v>52</v>
      </c>
      <c r="F39" s="186" t="s">
        <v>54</v>
      </c>
      <c r="G39" s="186" t="s">
        <v>242</v>
      </c>
      <c r="H39" s="186" t="s">
        <v>74</v>
      </c>
      <c r="I39" s="187">
        <v>1.6</v>
      </c>
      <c r="J39" s="187">
        <v>1.6</v>
      </c>
      <c r="K39" s="147"/>
      <c r="L39" s="147"/>
      <c r="M39" s="147"/>
    </row>
    <row r="40" spans="2:13" ht="44.25" customHeight="1">
      <c r="B40" s="184">
        <f t="shared" si="0"/>
        <v>28</v>
      </c>
      <c r="C40" s="195" t="s">
        <v>56</v>
      </c>
      <c r="D40" s="191" t="s">
        <v>47</v>
      </c>
      <c r="E40" s="191" t="s">
        <v>53</v>
      </c>
      <c r="F40" s="186"/>
      <c r="G40" s="186"/>
      <c r="H40" s="186"/>
      <c r="I40" s="192">
        <f aca="true" t="shared" si="3" ref="I40:J43">I41</f>
        <v>120</v>
      </c>
      <c r="J40" s="192">
        <f t="shared" si="3"/>
        <v>120</v>
      </c>
      <c r="K40" s="147"/>
      <c r="L40" s="147"/>
      <c r="M40" s="147"/>
    </row>
    <row r="41" spans="2:13" ht="89.25" customHeight="1">
      <c r="B41" s="184">
        <f t="shared" si="0"/>
        <v>29</v>
      </c>
      <c r="C41" s="189" t="s">
        <v>128</v>
      </c>
      <c r="D41" s="186" t="s">
        <v>47</v>
      </c>
      <c r="E41" s="186" t="s">
        <v>53</v>
      </c>
      <c r="F41" s="186" t="s">
        <v>57</v>
      </c>
      <c r="G41" s="186" t="s">
        <v>246</v>
      </c>
      <c r="H41" s="186"/>
      <c r="I41" s="187">
        <f t="shared" si="3"/>
        <v>120</v>
      </c>
      <c r="J41" s="187">
        <f t="shared" si="3"/>
        <v>120</v>
      </c>
      <c r="K41" s="147"/>
      <c r="L41" s="147"/>
      <c r="M41" s="147"/>
    </row>
    <row r="42" spans="2:13" ht="192.75" customHeight="1">
      <c r="B42" s="184">
        <f t="shared" si="0"/>
        <v>30</v>
      </c>
      <c r="C42" s="185" t="s">
        <v>232</v>
      </c>
      <c r="D42" s="186" t="s">
        <v>47</v>
      </c>
      <c r="E42" s="186" t="s">
        <v>53</v>
      </c>
      <c r="F42" s="186" t="s">
        <v>57</v>
      </c>
      <c r="G42" s="186" t="s">
        <v>245</v>
      </c>
      <c r="H42" s="186"/>
      <c r="I42" s="187">
        <f t="shared" si="3"/>
        <v>120</v>
      </c>
      <c r="J42" s="187">
        <f t="shared" si="3"/>
        <v>120</v>
      </c>
      <c r="K42" s="147"/>
      <c r="L42" s="147"/>
      <c r="M42" s="147"/>
    </row>
    <row r="43" spans="2:13" ht="193.5" customHeight="1">
      <c r="B43" s="184">
        <f t="shared" si="0"/>
        <v>31</v>
      </c>
      <c r="C43" s="196" t="s">
        <v>234</v>
      </c>
      <c r="D43" s="186" t="s">
        <v>47</v>
      </c>
      <c r="E43" s="186" t="s">
        <v>53</v>
      </c>
      <c r="F43" s="186" t="s">
        <v>57</v>
      </c>
      <c r="G43" s="188" t="s">
        <v>245</v>
      </c>
      <c r="H43" s="186"/>
      <c r="I43" s="187">
        <f t="shared" si="3"/>
        <v>120</v>
      </c>
      <c r="J43" s="187">
        <f t="shared" si="3"/>
        <v>120</v>
      </c>
      <c r="K43" s="147"/>
      <c r="L43" s="147"/>
      <c r="M43" s="147"/>
    </row>
    <row r="44" spans="2:13" ht="275.25" customHeight="1">
      <c r="B44" s="184">
        <f t="shared" si="0"/>
        <v>32</v>
      </c>
      <c r="C44" s="196" t="s">
        <v>235</v>
      </c>
      <c r="D44" s="186" t="s">
        <v>47</v>
      </c>
      <c r="E44" s="186" t="s">
        <v>53</v>
      </c>
      <c r="F44" s="186" t="s">
        <v>57</v>
      </c>
      <c r="G44" s="188" t="s">
        <v>245</v>
      </c>
      <c r="H44" s="186" t="s">
        <v>49</v>
      </c>
      <c r="I44" s="187">
        <f>I45+I46</f>
        <v>120</v>
      </c>
      <c r="J44" s="187">
        <f>J45+J46</f>
        <v>120</v>
      </c>
      <c r="K44" s="147"/>
      <c r="L44" s="147"/>
      <c r="M44" s="147"/>
    </row>
    <row r="45" spans="2:13" ht="66.75" customHeight="1">
      <c r="B45" s="184">
        <f t="shared" si="0"/>
        <v>33</v>
      </c>
      <c r="C45" s="189" t="s">
        <v>157</v>
      </c>
      <c r="D45" s="186" t="s">
        <v>47</v>
      </c>
      <c r="E45" s="186" t="s">
        <v>53</v>
      </c>
      <c r="F45" s="186" t="s">
        <v>57</v>
      </c>
      <c r="G45" s="188" t="s">
        <v>245</v>
      </c>
      <c r="H45" s="186" t="s">
        <v>68</v>
      </c>
      <c r="I45" s="187">
        <v>94.5</v>
      </c>
      <c r="J45" s="187">
        <v>94.5</v>
      </c>
      <c r="K45" s="147"/>
      <c r="L45" s="147"/>
      <c r="M45" s="147"/>
    </row>
    <row r="46" spans="2:13" ht="60.75" customHeight="1">
      <c r="B46" s="184">
        <f t="shared" si="0"/>
        <v>34</v>
      </c>
      <c r="C46" s="189" t="s">
        <v>156</v>
      </c>
      <c r="D46" s="186" t="s">
        <v>47</v>
      </c>
      <c r="E46" s="186" t="s">
        <v>53</v>
      </c>
      <c r="F46" s="186" t="s">
        <v>57</v>
      </c>
      <c r="G46" s="188" t="s">
        <v>245</v>
      </c>
      <c r="H46" s="186" t="s">
        <v>155</v>
      </c>
      <c r="I46" s="187">
        <v>25.5</v>
      </c>
      <c r="J46" s="187">
        <v>25.5</v>
      </c>
      <c r="K46" s="147"/>
      <c r="L46" s="147"/>
      <c r="M46" s="147"/>
    </row>
    <row r="47" spans="2:13" ht="52.5" customHeight="1">
      <c r="B47" s="184">
        <f t="shared" si="0"/>
        <v>35</v>
      </c>
      <c r="C47" s="201" t="s">
        <v>58</v>
      </c>
      <c r="D47" s="191" t="s">
        <v>47</v>
      </c>
      <c r="E47" s="191" t="s">
        <v>59</v>
      </c>
      <c r="F47" s="191"/>
      <c r="G47" s="186" t="s">
        <v>129</v>
      </c>
      <c r="H47" s="191"/>
      <c r="I47" s="192">
        <f aca="true" t="shared" si="4" ref="I47:J51">I48</f>
        <v>20</v>
      </c>
      <c r="J47" s="192">
        <f t="shared" si="4"/>
        <v>20</v>
      </c>
      <c r="K47" s="147"/>
      <c r="L47" s="147"/>
      <c r="M47" s="147"/>
    </row>
    <row r="48" spans="2:13" ht="53.25" customHeight="1">
      <c r="B48" s="184">
        <f t="shared" si="0"/>
        <v>36</v>
      </c>
      <c r="C48" s="197" t="s">
        <v>19</v>
      </c>
      <c r="D48" s="186" t="s">
        <v>47</v>
      </c>
      <c r="E48" s="186" t="s">
        <v>59</v>
      </c>
      <c r="F48" s="186" t="s">
        <v>54</v>
      </c>
      <c r="G48" s="186" t="s">
        <v>132</v>
      </c>
      <c r="H48" s="186"/>
      <c r="I48" s="187">
        <f t="shared" si="4"/>
        <v>20</v>
      </c>
      <c r="J48" s="187">
        <f t="shared" si="4"/>
        <v>20</v>
      </c>
      <c r="K48" s="147"/>
      <c r="L48" s="147"/>
      <c r="M48" s="147"/>
    </row>
    <row r="49" spans="2:13" ht="183" customHeight="1">
      <c r="B49" s="184">
        <f t="shared" si="0"/>
        <v>37</v>
      </c>
      <c r="C49" s="185" t="s">
        <v>232</v>
      </c>
      <c r="D49" s="186" t="s">
        <v>47</v>
      </c>
      <c r="E49" s="186" t="s">
        <v>59</v>
      </c>
      <c r="F49" s="186" t="s">
        <v>54</v>
      </c>
      <c r="G49" s="186" t="s">
        <v>132</v>
      </c>
      <c r="H49" s="186"/>
      <c r="I49" s="187">
        <f t="shared" si="4"/>
        <v>20</v>
      </c>
      <c r="J49" s="187">
        <f t="shared" si="4"/>
        <v>20</v>
      </c>
      <c r="K49" s="147"/>
      <c r="L49" s="147"/>
      <c r="M49" s="147"/>
    </row>
    <row r="50" spans="2:13" ht="195.75" customHeight="1">
      <c r="B50" s="184">
        <f t="shared" si="0"/>
        <v>38</v>
      </c>
      <c r="C50" s="185" t="s">
        <v>236</v>
      </c>
      <c r="D50" s="186" t="s">
        <v>47</v>
      </c>
      <c r="E50" s="186" t="s">
        <v>59</v>
      </c>
      <c r="F50" s="186" t="s">
        <v>54</v>
      </c>
      <c r="G50" s="186" t="s">
        <v>132</v>
      </c>
      <c r="H50" s="186"/>
      <c r="I50" s="187">
        <f t="shared" si="4"/>
        <v>20</v>
      </c>
      <c r="J50" s="187">
        <f t="shared" si="4"/>
        <v>20</v>
      </c>
      <c r="K50" s="147"/>
      <c r="L50" s="147"/>
      <c r="M50" s="147"/>
    </row>
    <row r="51" spans="2:13" ht="315.75" customHeight="1">
      <c r="B51" s="184">
        <f t="shared" si="0"/>
        <v>39</v>
      </c>
      <c r="C51" s="197" t="s">
        <v>237</v>
      </c>
      <c r="D51" s="186" t="s">
        <v>47</v>
      </c>
      <c r="E51" s="186" t="s">
        <v>59</v>
      </c>
      <c r="F51" s="186" t="s">
        <v>54</v>
      </c>
      <c r="G51" s="186" t="s">
        <v>132</v>
      </c>
      <c r="H51" s="186"/>
      <c r="I51" s="187">
        <f t="shared" si="4"/>
        <v>20</v>
      </c>
      <c r="J51" s="187">
        <f t="shared" si="4"/>
        <v>20</v>
      </c>
      <c r="K51" s="147"/>
      <c r="L51" s="147"/>
      <c r="M51" s="147"/>
    </row>
    <row r="52" spans="2:13" ht="117" customHeight="1">
      <c r="B52" s="184">
        <f t="shared" si="0"/>
        <v>40</v>
      </c>
      <c r="C52" s="198" t="s">
        <v>1</v>
      </c>
      <c r="D52" s="186" t="s">
        <v>47</v>
      </c>
      <c r="E52" s="186" t="s">
        <v>59</v>
      </c>
      <c r="F52" s="186" t="s">
        <v>54</v>
      </c>
      <c r="G52" s="186" t="s">
        <v>132</v>
      </c>
      <c r="H52" s="186">
        <v>244</v>
      </c>
      <c r="I52" s="187">
        <v>20</v>
      </c>
      <c r="J52" s="187">
        <v>20</v>
      </c>
      <c r="K52" s="147"/>
      <c r="L52" s="147"/>
      <c r="M52" s="147"/>
    </row>
    <row r="53" spans="2:13" ht="62.25">
      <c r="B53" s="184">
        <f t="shared" si="0"/>
        <v>41</v>
      </c>
      <c r="C53" s="194" t="s">
        <v>6</v>
      </c>
      <c r="D53" s="191" t="s">
        <v>47</v>
      </c>
      <c r="E53" s="193" t="s">
        <v>7</v>
      </c>
      <c r="F53" s="193"/>
      <c r="G53" s="188" t="s">
        <v>138</v>
      </c>
      <c r="H53" s="193"/>
      <c r="I53" s="223">
        <f aca="true" t="shared" si="5" ref="I53:J56">I54</f>
        <v>155.55</v>
      </c>
      <c r="J53" s="223">
        <f t="shared" si="5"/>
        <v>155.55</v>
      </c>
      <c r="K53" s="147"/>
      <c r="L53" s="147"/>
      <c r="M53" s="147"/>
    </row>
    <row r="54" spans="2:13" ht="57.75" customHeight="1">
      <c r="B54" s="184">
        <f t="shared" si="0"/>
        <v>42</v>
      </c>
      <c r="C54" s="189" t="s">
        <v>8</v>
      </c>
      <c r="D54" s="186" t="s">
        <v>47</v>
      </c>
      <c r="E54" s="188" t="s">
        <v>7</v>
      </c>
      <c r="F54" s="188" t="s">
        <v>7</v>
      </c>
      <c r="G54" s="188"/>
      <c r="H54" s="188"/>
      <c r="I54" s="224">
        <f t="shared" si="5"/>
        <v>155.55</v>
      </c>
      <c r="J54" s="224">
        <f t="shared" si="5"/>
        <v>155.55</v>
      </c>
      <c r="K54" s="147"/>
      <c r="L54" s="147"/>
      <c r="M54" s="147"/>
    </row>
    <row r="55" spans="2:13" ht="198.75" customHeight="1">
      <c r="B55" s="184">
        <f t="shared" si="0"/>
        <v>43</v>
      </c>
      <c r="C55" s="185" t="s">
        <v>232</v>
      </c>
      <c r="D55" s="186" t="s">
        <v>47</v>
      </c>
      <c r="E55" s="186" t="s">
        <v>7</v>
      </c>
      <c r="F55" s="186" t="s">
        <v>7</v>
      </c>
      <c r="G55" s="186" t="s">
        <v>133</v>
      </c>
      <c r="H55" s="188"/>
      <c r="I55" s="187">
        <f t="shared" si="5"/>
        <v>155.55</v>
      </c>
      <c r="J55" s="187">
        <f t="shared" si="5"/>
        <v>155.55</v>
      </c>
      <c r="K55" s="147"/>
      <c r="L55" s="147"/>
      <c r="M55" s="147"/>
    </row>
    <row r="56" spans="2:13" ht="132" customHeight="1">
      <c r="B56" s="184">
        <f t="shared" si="0"/>
        <v>44</v>
      </c>
      <c r="C56" s="185" t="s">
        <v>238</v>
      </c>
      <c r="D56" s="186" t="s">
        <v>47</v>
      </c>
      <c r="E56" s="188" t="s">
        <v>7</v>
      </c>
      <c r="F56" s="188" t="s">
        <v>7</v>
      </c>
      <c r="G56" s="186" t="s">
        <v>135</v>
      </c>
      <c r="H56" s="188" t="s">
        <v>49</v>
      </c>
      <c r="I56" s="187">
        <f t="shared" si="5"/>
        <v>155.55</v>
      </c>
      <c r="J56" s="187">
        <f t="shared" si="5"/>
        <v>155.55</v>
      </c>
      <c r="K56" s="147"/>
      <c r="L56" s="147"/>
      <c r="M56" s="147"/>
    </row>
    <row r="57" spans="2:13" ht="298.5" customHeight="1">
      <c r="B57" s="184">
        <f t="shared" si="0"/>
        <v>45</v>
      </c>
      <c r="C57" s="189" t="s">
        <v>239</v>
      </c>
      <c r="D57" s="186" t="s">
        <v>47</v>
      </c>
      <c r="E57" s="188" t="s">
        <v>7</v>
      </c>
      <c r="F57" s="188" t="s">
        <v>7</v>
      </c>
      <c r="G57" s="186" t="s">
        <v>136</v>
      </c>
      <c r="H57" s="188" t="s">
        <v>49</v>
      </c>
      <c r="I57" s="187">
        <f>I58+I59+I60</f>
        <v>155.55</v>
      </c>
      <c r="J57" s="187">
        <f>J58+J59+J60</f>
        <v>155.55</v>
      </c>
      <c r="K57" s="147"/>
      <c r="L57" s="147"/>
      <c r="M57" s="147"/>
    </row>
    <row r="58" spans="2:13" ht="115.5" customHeight="1">
      <c r="B58" s="184">
        <f t="shared" si="0"/>
        <v>46</v>
      </c>
      <c r="C58" s="189" t="s">
        <v>157</v>
      </c>
      <c r="D58" s="186" t="s">
        <v>47</v>
      </c>
      <c r="E58" s="188" t="s">
        <v>7</v>
      </c>
      <c r="F58" s="188" t="s">
        <v>7</v>
      </c>
      <c r="G58" s="186" t="s">
        <v>136</v>
      </c>
      <c r="H58" s="188" t="s">
        <v>68</v>
      </c>
      <c r="I58" s="187">
        <v>89.3</v>
      </c>
      <c r="J58" s="187">
        <v>89.3</v>
      </c>
      <c r="K58" s="147"/>
      <c r="L58" s="147"/>
      <c r="M58" s="147"/>
    </row>
    <row r="59" spans="2:13" ht="75" customHeight="1">
      <c r="B59" s="184">
        <f t="shared" si="0"/>
        <v>47</v>
      </c>
      <c r="C59" s="189" t="s">
        <v>156</v>
      </c>
      <c r="D59" s="186" t="s">
        <v>47</v>
      </c>
      <c r="E59" s="188" t="s">
        <v>7</v>
      </c>
      <c r="F59" s="188" t="s">
        <v>7</v>
      </c>
      <c r="G59" s="186" t="s">
        <v>136</v>
      </c>
      <c r="H59" s="188" t="s">
        <v>155</v>
      </c>
      <c r="I59" s="187">
        <v>27</v>
      </c>
      <c r="J59" s="187">
        <v>27</v>
      </c>
      <c r="K59" s="147"/>
      <c r="L59" s="147"/>
      <c r="M59" s="147"/>
    </row>
    <row r="60" spans="2:13" ht="117.75" customHeight="1">
      <c r="B60" s="184">
        <f t="shared" si="0"/>
        <v>48</v>
      </c>
      <c r="C60" s="198" t="s">
        <v>1</v>
      </c>
      <c r="D60" s="186" t="s">
        <v>47</v>
      </c>
      <c r="E60" s="188" t="s">
        <v>7</v>
      </c>
      <c r="F60" s="188" t="s">
        <v>7</v>
      </c>
      <c r="G60" s="186" t="s">
        <v>136</v>
      </c>
      <c r="H60" s="188" t="s">
        <v>74</v>
      </c>
      <c r="I60" s="187">
        <v>39.25</v>
      </c>
      <c r="J60" s="187">
        <v>39.25</v>
      </c>
      <c r="K60" s="147"/>
      <c r="L60" s="147"/>
      <c r="M60" s="147"/>
    </row>
    <row r="61" spans="2:13" ht="73.5" customHeight="1">
      <c r="B61" s="184">
        <f t="shared" si="0"/>
        <v>49</v>
      </c>
      <c r="C61" s="201" t="s">
        <v>76</v>
      </c>
      <c r="D61" s="191" t="s">
        <v>47</v>
      </c>
      <c r="E61" s="191" t="s">
        <v>62</v>
      </c>
      <c r="F61" s="191"/>
      <c r="G61" s="191"/>
      <c r="H61" s="191"/>
      <c r="I61" s="192">
        <f aca="true" t="shared" si="6" ref="I61:J64">I62</f>
        <v>215.08</v>
      </c>
      <c r="J61" s="192">
        <f t="shared" si="6"/>
        <v>156.45</v>
      </c>
      <c r="K61" s="147"/>
      <c r="L61" s="147"/>
      <c r="M61" s="147"/>
    </row>
    <row r="62" spans="2:13" ht="100.5" customHeight="1">
      <c r="B62" s="184">
        <f t="shared" si="0"/>
        <v>50</v>
      </c>
      <c r="C62" s="197" t="s">
        <v>18</v>
      </c>
      <c r="D62" s="186" t="s">
        <v>47</v>
      </c>
      <c r="E62" s="186" t="s">
        <v>62</v>
      </c>
      <c r="F62" s="186" t="s">
        <v>51</v>
      </c>
      <c r="G62" s="186"/>
      <c r="H62" s="186"/>
      <c r="I62" s="187">
        <f t="shared" si="6"/>
        <v>215.08</v>
      </c>
      <c r="J62" s="187">
        <f t="shared" si="6"/>
        <v>156.45</v>
      </c>
      <c r="K62" s="147"/>
      <c r="L62" s="147"/>
      <c r="M62" s="147"/>
    </row>
    <row r="63" spans="2:13" ht="181.5" customHeight="1">
      <c r="B63" s="184">
        <f t="shared" si="0"/>
        <v>51</v>
      </c>
      <c r="C63" s="185" t="s">
        <v>232</v>
      </c>
      <c r="D63" s="186" t="s">
        <v>47</v>
      </c>
      <c r="E63" s="186" t="s">
        <v>62</v>
      </c>
      <c r="F63" s="186" t="s">
        <v>51</v>
      </c>
      <c r="G63" s="186" t="s">
        <v>133</v>
      </c>
      <c r="H63" s="186"/>
      <c r="I63" s="187">
        <f t="shared" si="6"/>
        <v>215.08</v>
      </c>
      <c r="J63" s="187">
        <f t="shared" si="6"/>
        <v>156.45</v>
      </c>
      <c r="K63" s="147"/>
      <c r="L63" s="147"/>
      <c r="M63" s="147"/>
    </row>
    <row r="64" spans="2:13" ht="138.75" customHeight="1">
      <c r="B64" s="184">
        <f t="shared" si="0"/>
        <v>52</v>
      </c>
      <c r="C64" s="185" t="s">
        <v>238</v>
      </c>
      <c r="D64" s="186" t="s">
        <v>47</v>
      </c>
      <c r="E64" s="186" t="s">
        <v>62</v>
      </c>
      <c r="F64" s="186" t="s">
        <v>51</v>
      </c>
      <c r="G64" s="186" t="s">
        <v>135</v>
      </c>
      <c r="H64" s="186"/>
      <c r="I64" s="187">
        <f t="shared" si="6"/>
        <v>215.08</v>
      </c>
      <c r="J64" s="187">
        <f t="shared" si="6"/>
        <v>156.45</v>
      </c>
      <c r="K64" s="147"/>
      <c r="L64" s="147"/>
      <c r="M64" s="147"/>
    </row>
    <row r="65" spans="2:13" ht="257.25" customHeight="1">
      <c r="B65" s="184">
        <f t="shared" si="0"/>
        <v>53</v>
      </c>
      <c r="C65" s="197" t="s">
        <v>240</v>
      </c>
      <c r="D65" s="186" t="s">
        <v>47</v>
      </c>
      <c r="E65" s="186" t="s">
        <v>62</v>
      </c>
      <c r="F65" s="186" t="s">
        <v>51</v>
      </c>
      <c r="G65" s="186" t="s">
        <v>137</v>
      </c>
      <c r="H65" s="186" t="s">
        <v>49</v>
      </c>
      <c r="I65" s="187">
        <f>I66+I67+I68+I69</f>
        <v>215.08</v>
      </c>
      <c r="J65" s="187">
        <f>J66+J67+J68+J69</f>
        <v>156.45</v>
      </c>
      <c r="K65" s="147"/>
      <c r="L65" s="147"/>
      <c r="M65" s="147"/>
    </row>
    <row r="66" spans="2:13" ht="118.5" customHeight="1">
      <c r="B66" s="184">
        <f t="shared" si="0"/>
        <v>54</v>
      </c>
      <c r="C66" s="189" t="s">
        <v>153</v>
      </c>
      <c r="D66" s="186" t="s">
        <v>47</v>
      </c>
      <c r="E66" s="186" t="s">
        <v>62</v>
      </c>
      <c r="F66" s="186" t="s">
        <v>51</v>
      </c>
      <c r="G66" s="186" t="s">
        <v>137</v>
      </c>
      <c r="H66" s="186" t="s">
        <v>74</v>
      </c>
      <c r="I66" s="187">
        <v>165.08</v>
      </c>
      <c r="J66" s="187">
        <v>106.45</v>
      </c>
      <c r="K66" s="147"/>
      <c r="L66" s="147"/>
      <c r="M66" s="147"/>
    </row>
    <row r="67" spans="2:13" ht="70.5" customHeight="1">
      <c r="B67" s="184">
        <f t="shared" si="0"/>
        <v>55</v>
      </c>
      <c r="C67" s="189" t="s">
        <v>124</v>
      </c>
      <c r="D67" s="186" t="s">
        <v>47</v>
      </c>
      <c r="E67" s="186" t="s">
        <v>62</v>
      </c>
      <c r="F67" s="186" t="s">
        <v>51</v>
      </c>
      <c r="G67" s="186" t="s">
        <v>137</v>
      </c>
      <c r="H67" s="186" t="s">
        <v>154</v>
      </c>
      <c r="I67" s="187">
        <v>10</v>
      </c>
      <c r="J67" s="187">
        <v>10</v>
      </c>
      <c r="K67" s="147"/>
      <c r="L67" s="147"/>
      <c r="M67" s="147"/>
    </row>
    <row r="68" spans="2:13" ht="110.25" customHeight="1">
      <c r="B68" s="184">
        <f t="shared" si="0"/>
        <v>56</v>
      </c>
      <c r="C68" s="189" t="s">
        <v>72</v>
      </c>
      <c r="D68" s="186" t="s">
        <v>47</v>
      </c>
      <c r="E68" s="186" t="s">
        <v>62</v>
      </c>
      <c r="F68" s="186" t="s">
        <v>51</v>
      </c>
      <c r="G68" s="186" t="s">
        <v>137</v>
      </c>
      <c r="H68" s="186" t="s">
        <v>75</v>
      </c>
      <c r="I68" s="187">
        <v>30</v>
      </c>
      <c r="J68" s="187">
        <v>30</v>
      </c>
      <c r="K68" s="147"/>
      <c r="L68" s="147"/>
      <c r="M68" s="147"/>
    </row>
    <row r="69" spans="2:13" ht="84.75" customHeight="1">
      <c r="B69" s="184">
        <f t="shared" si="0"/>
        <v>57</v>
      </c>
      <c r="C69" s="189" t="s">
        <v>73</v>
      </c>
      <c r="D69" s="186" t="s">
        <v>47</v>
      </c>
      <c r="E69" s="186" t="s">
        <v>62</v>
      </c>
      <c r="F69" s="186" t="s">
        <v>51</v>
      </c>
      <c r="G69" s="186" t="s">
        <v>137</v>
      </c>
      <c r="H69" s="186" t="s">
        <v>9</v>
      </c>
      <c r="I69" s="187">
        <v>10</v>
      </c>
      <c r="J69" s="187">
        <v>10</v>
      </c>
      <c r="K69" s="147"/>
      <c r="L69" s="147"/>
      <c r="M69" s="147"/>
    </row>
    <row r="70" spans="2:13" ht="90.75" customHeight="1">
      <c r="B70" s="184">
        <f t="shared" si="0"/>
        <v>58</v>
      </c>
      <c r="C70" s="194" t="s">
        <v>118</v>
      </c>
      <c r="D70" s="191" t="s">
        <v>47</v>
      </c>
      <c r="E70" s="193" t="s">
        <v>65</v>
      </c>
      <c r="F70" s="193"/>
      <c r="G70" s="193"/>
      <c r="H70" s="193"/>
      <c r="I70" s="192">
        <f aca="true" t="shared" si="7" ref="I70:J73">I71</f>
        <v>560.37</v>
      </c>
      <c r="J70" s="192">
        <f t="shared" si="7"/>
        <v>560.37</v>
      </c>
      <c r="K70" s="147"/>
      <c r="L70" s="147"/>
      <c r="M70" s="147"/>
    </row>
    <row r="71" spans="2:13" ht="126.75" customHeight="1">
      <c r="B71" s="184">
        <f t="shared" si="0"/>
        <v>59</v>
      </c>
      <c r="C71" s="220" t="s">
        <v>39</v>
      </c>
      <c r="D71" s="186" t="s">
        <v>47</v>
      </c>
      <c r="E71" s="186" t="s">
        <v>65</v>
      </c>
      <c r="F71" s="186" t="s">
        <v>59</v>
      </c>
      <c r="G71" s="186"/>
      <c r="H71" s="186"/>
      <c r="I71" s="187">
        <f t="shared" si="7"/>
        <v>560.37</v>
      </c>
      <c r="J71" s="187">
        <f t="shared" si="7"/>
        <v>560.37</v>
      </c>
      <c r="K71" s="147"/>
      <c r="L71" s="147"/>
      <c r="M71" s="147"/>
    </row>
    <row r="72" spans="2:13" ht="199.5" customHeight="1">
      <c r="B72" s="184">
        <f t="shared" si="0"/>
        <v>60</v>
      </c>
      <c r="C72" s="185" t="s">
        <v>232</v>
      </c>
      <c r="D72" s="186" t="s">
        <v>47</v>
      </c>
      <c r="E72" s="186" t="s">
        <v>65</v>
      </c>
      <c r="F72" s="186" t="s">
        <v>59</v>
      </c>
      <c r="G72" s="186" t="s">
        <v>133</v>
      </c>
      <c r="H72" s="186"/>
      <c r="I72" s="187">
        <f t="shared" si="7"/>
        <v>560.37</v>
      </c>
      <c r="J72" s="187">
        <f t="shared" si="7"/>
        <v>560.37</v>
      </c>
      <c r="K72" s="147"/>
      <c r="L72" s="147"/>
      <c r="M72" s="147"/>
    </row>
    <row r="73" spans="2:13" ht="158.25" customHeight="1">
      <c r="B73" s="184">
        <f t="shared" si="0"/>
        <v>61</v>
      </c>
      <c r="C73" s="185" t="s">
        <v>238</v>
      </c>
      <c r="D73" s="186" t="s">
        <v>47</v>
      </c>
      <c r="E73" s="186" t="s">
        <v>65</v>
      </c>
      <c r="F73" s="186" t="s">
        <v>59</v>
      </c>
      <c r="G73" s="186" t="s">
        <v>135</v>
      </c>
      <c r="H73" s="186"/>
      <c r="I73" s="187">
        <f t="shared" si="7"/>
        <v>560.37</v>
      </c>
      <c r="J73" s="187">
        <f t="shared" si="7"/>
        <v>560.37</v>
      </c>
      <c r="K73" s="147"/>
      <c r="L73" s="147"/>
      <c r="M73" s="147"/>
    </row>
    <row r="74" spans="2:13" ht="320.25" customHeight="1">
      <c r="B74" s="184">
        <f t="shared" si="0"/>
        <v>62</v>
      </c>
      <c r="C74" s="197" t="s">
        <v>241</v>
      </c>
      <c r="D74" s="186" t="s">
        <v>47</v>
      </c>
      <c r="E74" s="186" t="s">
        <v>65</v>
      </c>
      <c r="F74" s="186" t="s">
        <v>59</v>
      </c>
      <c r="G74" s="186" t="s">
        <v>138</v>
      </c>
      <c r="H74" s="186" t="s">
        <v>49</v>
      </c>
      <c r="I74" s="187">
        <f>I75+I76</f>
        <v>560.37</v>
      </c>
      <c r="J74" s="187">
        <f>J75+J76</f>
        <v>560.37</v>
      </c>
      <c r="K74" s="147"/>
      <c r="L74" s="147"/>
      <c r="M74" s="147"/>
    </row>
    <row r="75" spans="2:13" ht="122.25" customHeight="1">
      <c r="B75" s="184">
        <f t="shared" si="0"/>
        <v>63</v>
      </c>
      <c r="C75" s="199" t="s">
        <v>157</v>
      </c>
      <c r="D75" s="186" t="s">
        <v>47</v>
      </c>
      <c r="E75" s="186" t="s">
        <v>65</v>
      </c>
      <c r="F75" s="186" t="s">
        <v>59</v>
      </c>
      <c r="G75" s="186" t="s">
        <v>138</v>
      </c>
      <c r="H75" s="186" t="s">
        <v>68</v>
      </c>
      <c r="I75" s="187">
        <v>430.39</v>
      </c>
      <c r="J75" s="187">
        <v>430.39</v>
      </c>
      <c r="K75" s="147"/>
      <c r="L75" s="147"/>
      <c r="M75" s="147"/>
    </row>
    <row r="76" spans="2:13" ht="75.75" customHeight="1">
      <c r="B76" s="184">
        <f t="shared" si="0"/>
        <v>64</v>
      </c>
      <c r="C76" s="199" t="s">
        <v>156</v>
      </c>
      <c r="D76" s="186" t="s">
        <v>47</v>
      </c>
      <c r="E76" s="186" t="s">
        <v>65</v>
      </c>
      <c r="F76" s="186" t="s">
        <v>59</v>
      </c>
      <c r="G76" s="186" t="s">
        <v>138</v>
      </c>
      <c r="H76" s="186" t="s">
        <v>155</v>
      </c>
      <c r="I76" s="187">
        <v>129.98</v>
      </c>
      <c r="J76" s="187">
        <v>129.98</v>
      </c>
      <c r="K76" s="147"/>
      <c r="L76" s="147"/>
      <c r="M76" s="147"/>
    </row>
    <row r="77" spans="2:13" ht="57" customHeight="1">
      <c r="B77" s="184">
        <f t="shared" si="0"/>
        <v>65</v>
      </c>
      <c r="C77" s="207" t="s">
        <v>66</v>
      </c>
      <c r="D77" s="208" t="s">
        <v>47</v>
      </c>
      <c r="E77" s="208" t="s">
        <v>185</v>
      </c>
      <c r="F77" s="208" t="s">
        <v>185</v>
      </c>
      <c r="G77" s="208" t="s">
        <v>186</v>
      </c>
      <c r="H77" s="208" t="s">
        <v>187</v>
      </c>
      <c r="I77" s="210">
        <v>61.57</v>
      </c>
      <c r="J77" s="210">
        <v>120.2</v>
      </c>
      <c r="K77" s="147"/>
      <c r="L77" s="148"/>
      <c r="M77" s="147"/>
    </row>
    <row r="78" spans="2:13" ht="48" customHeight="1">
      <c r="B78" s="271" t="s">
        <v>17</v>
      </c>
      <c r="C78" s="271"/>
      <c r="D78" s="271"/>
      <c r="E78" s="271"/>
      <c r="F78" s="271"/>
      <c r="G78" s="271"/>
      <c r="H78" s="210"/>
      <c r="I78" s="210">
        <v>2524.37</v>
      </c>
      <c r="J78" s="210">
        <f>J13+J33+J40+J47+J53+J61+J70+J77</f>
        <v>2524.37</v>
      </c>
      <c r="K78" s="147"/>
      <c r="L78" s="147"/>
      <c r="M78" s="147"/>
    </row>
    <row r="79" spans="2:13" ht="62.25">
      <c r="B79" s="219"/>
      <c r="C79" s="219"/>
      <c r="D79" s="219"/>
      <c r="E79" s="219"/>
      <c r="F79" s="219"/>
      <c r="G79" s="219"/>
      <c r="H79" s="219"/>
      <c r="I79" s="219"/>
      <c r="J79" s="219"/>
      <c r="K79" s="147"/>
      <c r="L79" s="147"/>
      <c r="M79" s="147"/>
    </row>
    <row r="80" spans="2:13" ht="46.5">
      <c r="B80" s="226"/>
      <c r="C80" s="226"/>
      <c r="D80" s="226"/>
      <c r="E80" s="226"/>
      <c r="F80" s="226"/>
      <c r="G80" s="226"/>
      <c r="H80" s="226"/>
      <c r="I80" s="226"/>
      <c r="J80" s="226"/>
      <c r="K80" s="147"/>
      <c r="L80" s="147"/>
      <c r="M80" s="147"/>
    </row>
    <row r="81" spans="2:13" ht="46.5"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</row>
    <row r="82" spans="2:11" ht="34.5">
      <c r="B82" s="130"/>
      <c r="C82" s="130"/>
      <c r="D82" s="130"/>
      <c r="E82" s="130"/>
      <c r="F82" s="130"/>
      <c r="G82" s="130"/>
      <c r="H82" s="130"/>
      <c r="I82" s="130"/>
      <c r="J82" s="130"/>
      <c r="K82" s="130"/>
    </row>
  </sheetData>
  <sheetProtection/>
  <mergeCells count="4">
    <mergeCell ref="I4:J6"/>
    <mergeCell ref="B9:J9"/>
    <mergeCell ref="H10:J10"/>
    <mergeCell ref="B78:G78"/>
  </mergeCells>
  <printOptions horizontalCentered="1"/>
  <pageMargins left="0.41" right="0.14" top="0.21" bottom="0" header="0.31496062992125984" footer="0.31496062992125984"/>
  <pageSetup fitToHeight="2" fitToWidth="1" horizontalDpi="600" verticalDpi="600" orientation="portrait" paperSize="9" scale="14" r:id="rId1"/>
  <rowBreaks count="1" manualBreakCount="1">
    <brk id="69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B1:K59"/>
  <sheetViews>
    <sheetView view="pageBreakPreview" zoomScale="75" zoomScaleNormal="75" zoomScaleSheetLayoutView="75" zoomScalePageLayoutView="0" workbookViewId="0" topLeftCell="A16">
      <selection activeCell="AG50" sqref="AG50"/>
    </sheetView>
  </sheetViews>
  <sheetFormatPr defaultColWidth="9.00390625" defaultRowHeight="12.75"/>
  <cols>
    <col min="1" max="1" width="9.125" style="13" customWidth="1"/>
    <col min="2" max="2" width="12.25390625" style="10" customWidth="1"/>
    <col min="3" max="3" width="25.875" style="11" customWidth="1"/>
    <col min="4" max="4" width="99.00390625" style="12" customWidth="1"/>
    <col min="5" max="16384" width="9.125" style="13" customWidth="1"/>
  </cols>
  <sheetData>
    <row r="1" spans="2:4" s="6" customFormat="1" ht="64.5" customHeight="1">
      <c r="B1" s="279" t="s">
        <v>219</v>
      </c>
      <c r="C1" s="279"/>
      <c r="D1" s="279"/>
    </row>
    <row r="2" spans="2:4" s="14" customFormat="1" ht="18.75">
      <c r="B2" s="58"/>
      <c r="C2" s="58"/>
      <c r="D2" s="59"/>
    </row>
    <row r="3" spans="2:4" s="16" customFormat="1" ht="35.25" customHeight="1">
      <c r="B3" s="22" t="s">
        <v>22</v>
      </c>
      <c r="C3" s="46" t="s">
        <v>123</v>
      </c>
      <c r="D3" s="23" t="s">
        <v>140</v>
      </c>
    </row>
    <row r="4" spans="2:4" s="15" customFormat="1" ht="50.25" customHeight="1">
      <c r="B4" s="52">
        <v>1</v>
      </c>
      <c r="C4" s="50" t="s">
        <v>133</v>
      </c>
      <c r="D4" s="56" t="s">
        <v>203</v>
      </c>
    </row>
    <row r="5" spans="2:4" s="15" customFormat="1" ht="48.75" customHeight="1">
      <c r="B5" s="53">
        <f>B4+1</f>
        <v>2</v>
      </c>
      <c r="C5" s="61" t="s">
        <v>141</v>
      </c>
      <c r="D5" s="62" t="s">
        <v>212</v>
      </c>
    </row>
    <row r="6" spans="2:4" s="15" customFormat="1" ht="93" customHeight="1">
      <c r="B6" s="53">
        <f aca="true" t="shared" si="0" ref="B6:B24">B5+1</f>
        <v>3</v>
      </c>
      <c r="C6" s="47" t="s">
        <v>142</v>
      </c>
      <c r="D6" s="54" t="s">
        <v>213</v>
      </c>
    </row>
    <row r="7" spans="2:4" s="15" customFormat="1" ht="102" customHeight="1">
      <c r="B7" s="53">
        <f t="shared" si="0"/>
        <v>4</v>
      </c>
      <c r="C7" s="47" t="s">
        <v>142</v>
      </c>
      <c r="D7" s="54" t="s">
        <v>214</v>
      </c>
    </row>
    <row r="8" spans="2:4" s="15" customFormat="1" ht="98.25" customHeight="1">
      <c r="B8" s="53">
        <f t="shared" si="0"/>
        <v>5</v>
      </c>
      <c r="C8" s="47" t="s">
        <v>143</v>
      </c>
      <c r="D8" s="54" t="s">
        <v>215</v>
      </c>
    </row>
    <row r="9" spans="2:4" s="15" customFormat="1" ht="98.25" customHeight="1">
      <c r="B9" s="53">
        <f t="shared" si="0"/>
        <v>6</v>
      </c>
      <c r="C9" s="47" t="s">
        <v>144</v>
      </c>
      <c r="D9" s="44" t="s">
        <v>158</v>
      </c>
    </row>
    <row r="10" spans="2:6" s="14" customFormat="1" ht="45" customHeight="1">
      <c r="B10" s="53">
        <f t="shared" si="0"/>
        <v>7</v>
      </c>
      <c r="C10" s="61" t="s">
        <v>129</v>
      </c>
      <c r="D10" s="62" t="s">
        <v>210</v>
      </c>
      <c r="F10" s="160" t="s">
        <v>43</v>
      </c>
    </row>
    <row r="11" spans="2:4" ht="81.75" customHeight="1">
      <c r="B11" s="53">
        <f t="shared" si="0"/>
        <v>8</v>
      </c>
      <c r="C11" s="47" t="s">
        <v>132</v>
      </c>
      <c r="D11" s="48" t="s">
        <v>204</v>
      </c>
    </row>
    <row r="12" spans="2:4" ht="90" customHeight="1">
      <c r="B12" s="53">
        <f t="shared" si="0"/>
        <v>9</v>
      </c>
      <c r="C12" s="47" t="s">
        <v>130</v>
      </c>
      <c r="D12" s="48" t="s">
        <v>216</v>
      </c>
    </row>
    <row r="13" spans="2:4" s="14" customFormat="1" ht="117.75" customHeight="1">
      <c r="B13" s="53">
        <f t="shared" si="0"/>
        <v>10</v>
      </c>
      <c r="C13" s="47" t="s">
        <v>131</v>
      </c>
      <c r="D13" s="57" t="s">
        <v>217</v>
      </c>
    </row>
    <row r="14" spans="2:4" ht="81.75" customHeight="1">
      <c r="B14" s="53">
        <f t="shared" si="0"/>
        <v>11</v>
      </c>
      <c r="C14" s="47" t="s">
        <v>134</v>
      </c>
      <c r="D14" s="57" t="s">
        <v>218</v>
      </c>
    </row>
    <row r="15" spans="2:4" s="14" customFormat="1" ht="45" customHeight="1">
      <c r="B15" s="53">
        <f t="shared" si="0"/>
        <v>12</v>
      </c>
      <c r="C15" s="61" t="s">
        <v>135</v>
      </c>
      <c r="D15" s="62" t="s">
        <v>205</v>
      </c>
    </row>
    <row r="16" spans="2:4" ht="56.25">
      <c r="B16" s="53">
        <f t="shared" si="0"/>
        <v>13</v>
      </c>
      <c r="C16" s="47" t="s">
        <v>137</v>
      </c>
      <c r="D16" s="48" t="s">
        <v>207</v>
      </c>
    </row>
    <row r="17" spans="2:4" ht="84.75" customHeight="1">
      <c r="B17" s="53">
        <f t="shared" si="0"/>
        <v>14</v>
      </c>
      <c r="C17" s="47" t="s">
        <v>138</v>
      </c>
      <c r="D17" s="48" t="s">
        <v>208</v>
      </c>
    </row>
    <row r="18" spans="2:4" ht="96" customHeight="1">
      <c r="B18" s="53">
        <f t="shared" si="0"/>
        <v>15</v>
      </c>
      <c r="C18" s="47" t="s">
        <v>136</v>
      </c>
      <c r="D18" s="44" t="s">
        <v>206</v>
      </c>
    </row>
    <row r="19" spans="2:4" ht="63" customHeight="1">
      <c r="B19" s="53">
        <f t="shared" si="0"/>
        <v>16</v>
      </c>
      <c r="C19" s="60" t="s">
        <v>148</v>
      </c>
      <c r="D19" s="56" t="s">
        <v>209</v>
      </c>
    </row>
    <row r="20" spans="2:6" ht="70.5" customHeight="1">
      <c r="B20" s="53">
        <f t="shared" si="0"/>
        <v>17</v>
      </c>
      <c r="C20" s="55" t="s">
        <v>149</v>
      </c>
      <c r="D20" s="45" t="s">
        <v>78</v>
      </c>
      <c r="F20" s="165">
        <v>1</v>
      </c>
    </row>
    <row r="21" spans="2:6" ht="51" customHeight="1">
      <c r="B21" s="53">
        <f t="shared" si="0"/>
        <v>18</v>
      </c>
      <c r="C21" s="55" t="s">
        <v>150</v>
      </c>
      <c r="D21" s="45" t="s">
        <v>69</v>
      </c>
      <c r="F21" s="165">
        <v>1</v>
      </c>
    </row>
    <row r="22" spans="2:11" s="14" customFormat="1" ht="56.25" customHeight="1">
      <c r="B22" s="53">
        <f t="shared" si="0"/>
        <v>19</v>
      </c>
      <c r="C22" s="50" t="s">
        <v>139</v>
      </c>
      <c r="D22" s="51" t="s">
        <v>116</v>
      </c>
      <c r="F22" s="147">
        <v>1</v>
      </c>
      <c r="K22" s="14">
        <v>475.78</v>
      </c>
    </row>
    <row r="23" spans="2:4" s="14" customFormat="1" ht="43.5" customHeight="1">
      <c r="B23" s="53">
        <f t="shared" si="0"/>
        <v>20</v>
      </c>
      <c r="C23" s="47" t="s">
        <v>151</v>
      </c>
      <c r="D23" s="49" t="s">
        <v>145</v>
      </c>
    </row>
    <row r="24" spans="2:11" s="15" customFormat="1" ht="24" customHeight="1">
      <c r="B24" s="53">
        <f t="shared" si="0"/>
        <v>21</v>
      </c>
      <c r="C24" s="47" t="s">
        <v>152</v>
      </c>
      <c r="D24" s="63" t="s">
        <v>3</v>
      </c>
      <c r="F24" s="147">
        <v>1</v>
      </c>
      <c r="K24" s="15">
        <v>143.69</v>
      </c>
    </row>
    <row r="25" spans="6:11" ht="46.5">
      <c r="F25" s="147">
        <v>1</v>
      </c>
      <c r="K25" s="13">
        <v>42.5</v>
      </c>
    </row>
    <row r="26" spans="6:11" ht="46.5">
      <c r="F26" s="147">
        <v>1</v>
      </c>
      <c r="K26" s="13">
        <v>201</v>
      </c>
    </row>
    <row r="27" spans="6:11" ht="46.5">
      <c r="F27" s="147">
        <v>1</v>
      </c>
      <c r="K27" s="13">
        <v>45</v>
      </c>
    </row>
    <row r="28" ht="46.5">
      <c r="F28" s="147">
        <v>1</v>
      </c>
    </row>
    <row r="29" spans="6:11" ht="45.75">
      <c r="F29" s="165">
        <v>2</v>
      </c>
      <c r="H29" s="165">
        <v>110451180</v>
      </c>
      <c r="K29" s="13">
        <v>52.4</v>
      </c>
    </row>
    <row r="30" spans="6:8" ht="46.5">
      <c r="F30" s="147">
        <v>2</v>
      </c>
      <c r="H30" s="147">
        <v>110451180</v>
      </c>
    </row>
    <row r="31" spans="6:8" ht="46.5">
      <c r="F31" s="147">
        <v>2</v>
      </c>
      <c r="H31" s="147">
        <v>110451180</v>
      </c>
    </row>
    <row r="32" spans="6:11" ht="46.5">
      <c r="F32" s="147">
        <v>2</v>
      </c>
      <c r="H32" s="147">
        <v>110451180</v>
      </c>
      <c r="K32" s="13">
        <v>1.6</v>
      </c>
    </row>
    <row r="33" ht="45.75">
      <c r="F33" s="165">
        <v>4</v>
      </c>
    </row>
    <row r="34" ht="46.5">
      <c r="F34" s="147">
        <v>4</v>
      </c>
    </row>
    <row r="35" spans="6:11" ht="46.5">
      <c r="F35" s="147">
        <v>4</v>
      </c>
      <c r="K35" s="13">
        <v>94.5</v>
      </c>
    </row>
    <row r="36" spans="6:11" ht="46.5">
      <c r="F36" s="147">
        <v>4</v>
      </c>
      <c r="K36" s="13">
        <v>25.5</v>
      </c>
    </row>
    <row r="37" ht="45.75">
      <c r="F37" s="165">
        <v>5</v>
      </c>
    </row>
    <row r="38" ht="46.5">
      <c r="F38" s="147">
        <v>5</v>
      </c>
    </row>
    <row r="39" spans="6:11" ht="46.5">
      <c r="F39" s="147">
        <v>5</v>
      </c>
      <c r="K39" s="13">
        <v>20</v>
      </c>
    </row>
    <row r="40" ht="13.5">
      <c r="F40" s="13">
        <v>7</v>
      </c>
    </row>
    <row r="41" spans="6:8" ht="46.5">
      <c r="F41" s="13">
        <v>7</v>
      </c>
      <c r="H41" s="147">
        <v>130300000</v>
      </c>
    </row>
    <row r="42" spans="6:11" ht="46.5">
      <c r="F42" s="13">
        <v>7</v>
      </c>
      <c r="H42" s="147">
        <v>130300000</v>
      </c>
      <c r="K42" s="13">
        <v>89.3</v>
      </c>
    </row>
    <row r="43" spans="6:11" ht="46.5">
      <c r="F43" s="13">
        <v>7</v>
      </c>
      <c r="H43" s="147">
        <v>130300000</v>
      </c>
      <c r="K43" s="13">
        <v>27</v>
      </c>
    </row>
    <row r="44" spans="6:11" ht="46.5">
      <c r="F44" s="13">
        <v>7</v>
      </c>
      <c r="H44" s="147">
        <v>130300000</v>
      </c>
      <c r="K44" s="13">
        <v>39.25</v>
      </c>
    </row>
    <row r="45" spans="6:8" ht="46.5">
      <c r="F45" s="147">
        <v>8</v>
      </c>
      <c r="H45" s="147">
        <v>130100000</v>
      </c>
    </row>
    <row r="46" spans="6:11" ht="46.5">
      <c r="F46" s="147">
        <v>8</v>
      </c>
      <c r="H46" s="147">
        <v>130100000</v>
      </c>
      <c r="K46" s="13">
        <v>213.35</v>
      </c>
    </row>
    <row r="47" spans="6:8" ht="46.5">
      <c r="F47" s="147">
        <v>8</v>
      </c>
      <c r="H47" s="147">
        <v>13010000</v>
      </c>
    </row>
    <row r="48" spans="6:11" ht="46.5">
      <c r="F48" s="147">
        <v>8</v>
      </c>
      <c r="H48" s="147">
        <v>13010000</v>
      </c>
      <c r="K48" s="13">
        <v>30</v>
      </c>
    </row>
    <row r="49" spans="6:11" ht="46.5">
      <c r="F49" s="147">
        <v>8</v>
      </c>
      <c r="H49" s="147">
        <v>130100000</v>
      </c>
      <c r="K49" s="13">
        <v>10</v>
      </c>
    </row>
    <row r="50" spans="6:8" ht="46.5">
      <c r="F50" s="147">
        <v>11</v>
      </c>
      <c r="H50" s="147">
        <v>130200000</v>
      </c>
    </row>
    <row r="51" spans="6:11" ht="46.5">
      <c r="F51" s="147">
        <v>11</v>
      </c>
      <c r="H51" s="147">
        <v>130200000</v>
      </c>
      <c r="K51" s="147">
        <v>430.39</v>
      </c>
    </row>
    <row r="52" spans="6:11" ht="46.5">
      <c r="F52" s="147">
        <v>11</v>
      </c>
      <c r="H52" s="147">
        <v>130200000</v>
      </c>
      <c r="K52" s="13">
        <v>129.98</v>
      </c>
    </row>
    <row r="54" ht="45.75">
      <c r="F54" s="165">
        <v>1</v>
      </c>
    </row>
    <row r="55" ht="46.5">
      <c r="F55" s="147">
        <v>1</v>
      </c>
    </row>
    <row r="56" spans="6:11" ht="46.5">
      <c r="F56" s="147">
        <v>1</v>
      </c>
      <c r="K56" s="13">
        <v>312.16</v>
      </c>
    </row>
    <row r="57" spans="6:11" ht="46.5">
      <c r="F57" s="147">
        <v>1</v>
      </c>
      <c r="K57" s="13">
        <v>94.27</v>
      </c>
    </row>
    <row r="58" spans="6:8" ht="46.5">
      <c r="F58" s="147">
        <v>1</v>
      </c>
      <c r="H58" s="147" t="s">
        <v>244</v>
      </c>
    </row>
    <row r="59" spans="6:11" ht="46.5">
      <c r="F59" s="147">
        <v>1</v>
      </c>
      <c r="H59" s="147" t="s">
        <v>244</v>
      </c>
      <c r="K59" s="13">
        <v>20</v>
      </c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portrait" paperSize="9" scale="53" r:id="rId1"/>
  <rowBreaks count="1" manualBreakCount="1">
    <brk id="1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L59"/>
  <sheetViews>
    <sheetView view="pageBreakPreview" zoomScale="50" zoomScaleSheetLayoutView="50" zoomScalePageLayoutView="0" workbookViewId="0" topLeftCell="B1">
      <selection activeCell="C10" sqref="C10"/>
    </sheetView>
  </sheetViews>
  <sheetFormatPr defaultColWidth="9.00390625" defaultRowHeight="12.75"/>
  <cols>
    <col min="1" max="1" width="27.875" style="0" customWidth="1"/>
    <col min="2" max="2" width="14.625" style="0" customWidth="1"/>
    <col min="3" max="3" width="58.625" style="0" customWidth="1"/>
    <col min="4" max="4" width="86.375" style="0" customWidth="1"/>
  </cols>
  <sheetData>
    <row r="1" spans="2:12" ht="30" customHeight="1">
      <c r="B1" s="91"/>
      <c r="C1" s="91"/>
      <c r="D1" s="231" t="s">
        <v>220</v>
      </c>
      <c r="E1" s="232"/>
      <c r="F1" s="232"/>
      <c r="G1" s="232"/>
      <c r="H1" s="74"/>
      <c r="I1" s="1"/>
      <c r="J1" s="1"/>
      <c r="K1" s="1"/>
      <c r="L1" s="1"/>
    </row>
    <row r="2" spans="2:8" ht="172.5" customHeight="1">
      <c r="B2" s="91"/>
      <c r="C2" s="91"/>
      <c r="D2" s="233" t="s">
        <v>253</v>
      </c>
      <c r="E2" s="234"/>
      <c r="F2" s="234"/>
      <c r="G2" s="234"/>
      <c r="H2" s="65"/>
    </row>
    <row r="3" spans="2:8" ht="90.75" customHeight="1">
      <c r="B3" s="227" t="s">
        <v>225</v>
      </c>
      <c r="C3" s="227"/>
      <c r="D3" s="227"/>
      <c r="E3" s="65"/>
      <c r="F3" s="65"/>
      <c r="G3" s="65"/>
      <c r="H3" s="65"/>
    </row>
    <row r="4" spans="2:8" s="2" customFormat="1" ht="64.5" customHeight="1">
      <c r="B4" s="92" t="s">
        <v>10</v>
      </c>
      <c r="C4" s="92" t="s">
        <v>11</v>
      </c>
      <c r="D4" s="92" t="s">
        <v>12</v>
      </c>
      <c r="E4" s="86"/>
      <c r="F4" s="86"/>
      <c r="G4" s="86"/>
      <c r="H4" s="65"/>
    </row>
    <row r="5" spans="2:8" ht="66" customHeight="1">
      <c r="B5" s="228" t="s">
        <v>223</v>
      </c>
      <c r="C5" s="229"/>
      <c r="D5" s="230"/>
      <c r="E5" s="93"/>
      <c r="F5" s="93"/>
      <c r="G5" s="86"/>
      <c r="H5" s="65"/>
    </row>
    <row r="6" spans="2:8" ht="86.25" customHeight="1">
      <c r="B6" s="94">
        <v>801</v>
      </c>
      <c r="C6" s="95" t="s">
        <v>80</v>
      </c>
      <c r="D6" s="96" t="s">
        <v>79</v>
      </c>
      <c r="E6" s="65"/>
      <c r="F6" s="65"/>
      <c r="G6" s="65"/>
      <c r="H6" s="65"/>
    </row>
    <row r="7" spans="2:8" ht="84" customHeight="1" thickBot="1">
      <c r="B7" s="97">
        <v>801</v>
      </c>
      <c r="C7" s="98" t="s">
        <v>81</v>
      </c>
      <c r="D7" s="99" t="s">
        <v>82</v>
      </c>
      <c r="E7" s="65"/>
      <c r="F7" s="65"/>
      <c r="G7" s="65"/>
      <c r="H7" s="65"/>
    </row>
    <row r="8" spans="2:8" ht="25.5">
      <c r="B8" s="65"/>
      <c r="C8" s="65"/>
      <c r="D8" s="65"/>
      <c r="E8" s="65"/>
      <c r="F8" s="65"/>
      <c r="G8" s="65"/>
      <c r="H8" s="65"/>
    </row>
    <row r="9" spans="2:8" ht="25.5">
      <c r="B9" s="65"/>
      <c r="C9" s="65"/>
      <c r="D9" s="65"/>
      <c r="E9" s="65"/>
      <c r="F9" s="65"/>
      <c r="G9" s="65"/>
      <c r="H9" s="65"/>
    </row>
    <row r="10" spans="2:8" ht="35.25">
      <c r="B10" s="65"/>
      <c r="C10" s="65"/>
      <c r="D10" s="65"/>
      <c r="E10" s="65"/>
      <c r="F10" s="160"/>
      <c r="G10" s="65"/>
      <c r="H10" s="65"/>
    </row>
    <row r="11" spans="2:8" ht="25.5">
      <c r="B11" s="65"/>
      <c r="C11" s="65"/>
      <c r="D11" s="65"/>
      <c r="E11" s="65"/>
      <c r="F11" s="65"/>
      <c r="G11" s="65"/>
      <c r="H11" s="65"/>
    </row>
    <row r="12" spans="2:8" ht="25.5">
      <c r="B12" s="65"/>
      <c r="C12" s="65"/>
      <c r="D12" s="65"/>
      <c r="E12" s="65"/>
      <c r="F12" s="65"/>
      <c r="G12" s="65"/>
      <c r="H12" s="65"/>
    </row>
    <row r="20" ht="45.75">
      <c r="F20" s="165"/>
    </row>
    <row r="21" ht="45.75">
      <c r="F21" s="165"/>
    </row>
    <row r="22" ht="46.5">
      <c r="F22" s="147"/>
    </row>
    <row r="24" ht="46.5">
      <c r="F24" s="147"/>
    </row>
    <row r="25" ht="46.5">
      <c r="F25" s="147"/>
    </row>
    <row r="26" ht="46.5">
      <c r="F26" s="147"/>
    </row>
    <row r="27" ht="46.5">
      <c r="F27" s="147"/>
    </row>
    <row r="28" ht="46.5">
      <c r="F28" s="147"/>
    </row>
    <row r="29" spans="6:8" ht="45.75">
      <c r="F29" s="165"/>
      <c r="H29" s="165"/>
    </row>
    <row r="30" spans="6:8" ht="46.5">
      <c r="F30" s="147"/>
      <c r="H30" s="147"/>
    </row>
    <row r="31" spans="6:8" ht="46.5">
      <c r="F31" s="147"/>
      <c r="H31" s="147"/>
    </row>
    <row r="32" spans="6:8" ht="46.5">
      <c r="F32" s="147"/>
      <c r="H32" s="147"/>
    </row>
    <row r="33" ht="45.75">
      <c r="F33" s="165"/>
    </row>
    <row r="34" ht="46.5">
      <c r="F34" s="147"/>
    </row>
    <row r="35" ht="46.5">
      <c r="F35" s="147"/>
    </row>
    <row r="36" ht="46.5">
      <c r="F36" s="147"/>
    </row>
    <row r="37" ht="45.75">
      <c r="F37" s="165"/>
    </row>
    <row r="38" ht="46.5">
      <c r="F38" s="147"/>
    </row>
    <row r="39" ht="46.5">
      <c r="F39" s="147"/>
    </row>
    <row r="41" ht="46.5">
      <c r="H41" s="147"/>
    </row>
    <row r="42" ht="46.5">
      <c r="H42" s="147"/>
    </row>
    <row r="43" ht="46.5">
      <c r="H43" s="147"/>
    </row>
    <row r="44" ht="46.5">
      <c r="H44" s="147"/>
    </row>
    <row r="45" spans="6:8" ht="46.5">
      <c r="F45" s="147"/>
      <c r="H45" s="147"/>
    </row>
    <row r="46" spans="6:8" ht="46.5">
      <c r="F46" s="147"/>
      <c r="H46" s="147"/>
    </row>
    <row r="47" spans="6:8" ht="46.5">
      <c r="F47" s="147"/>
      <c r="H47" s="147"/>
    </row>
    <row r="48" spans="6:8" ht="46.5">
      <c r="F48" s="147"/>
      <c r="H48" s="147"/>
    </row>
    <row r="49" spans="6:8" ht="46.5">
      <c r="F49" s="147"/>
      <c r="H49" s="147"/>
    </row>
    <row r="50" spans="6:8" ht="46.5">
      <c r="F50" s="147"/>
      <c r="H50" s="147"/>
    </row>
    <row r="51" spans="6:11" ht="46.5">
      <c r="F51" s="147"/>
      <c r="H51" s="147"/>
      <c r="K51" s="147"/>
    </row>
    <row r="52" spans="6:8" ht="46.5">
      <c r="F52" s="147"/>
      <c r="H52" s="147"/>
    </row>
    <row r="54" ht="45.75">
      <c r="F54" s="165"/>
    </row>
    <row r="55" ht="46.5">
      <c r="F55" s="147"/>
    </row>
    <row r="56" ht="46.5">
      <c r="F56" s="147"/>
    </row>
    <row r="57" ht="46.5">
      <c r="F57" s="147"/>
    </row>
    <row r="58" spans="6:8" ht="46.5">
      <c r="F58" s="147"/>
      <c r="H58" s="147"/>
    </row>
    <row r="59" spans="6:8" ht="46.5">
      <c r="F59" s="147"/>
      <c r="H59" s="147"/>
    </row>
  </sheetData>
  <sheetProtection/>
  <mergeCells count="4">
    <mergeCell ref="B3:D3"/>
    <mergeCell ref="B5:D5"/>
    <mergeCell ref="D1:G1"/>
    <mergeCell ref="D2:G2"/>
  </mergeCells>
  <printOptions/>
  <pageMargins left="0.7086614173228347" right="0.7086614173228347" top="0" bottom="0.7480314960629921" header="0" footer="0.31496062992125984"/>
  <pageSetup fitToHeight="1" fitToWidth="1"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B2:K59"/>
  <sheetViews>
    <sheetView view="pageBreakPreview" zoomScale="50" zoomScaleNormal="50" zoomScaleSheetLayoutView="50" zoomScalePageLayoutView="0" workbookViewId="0" topLeftCell="A19">
      <selection activeCell="F20" sqref="F20"/>
    </sheetView>
  </sheetViews>
  <sheetFormatPr defaultColWidth="9.00390625" defaultRowHeight="12.75"/>
  <cols>
    <col min="1" max="1" width="18.75390625" style="3" customWidth="1"/>
    <col min="2" max="2" width="19.25390625" style="3" customWidth="1"/>
    <col min="3" max="3" width="64.625" style="3" customWidth="1"/>
    <col min="4" max="4" width="50.75390625" style="4" customWidth="1"/>
    <col min="5" max="6" width="73.625" style="4" customWidth="1"/>
    <col min="7" max="16384" width="9.125" style="3" customWidth="1"/>
  </cols>
  <sheetData>
    <row r="2" spans="2:7" ht="55.5" customHeight="1">
      <c r="B2" s="67"/>
      <c r="C2" s="67"/>
      <c r="D2" s="240" t="s">
        <v>220</v>
      </c>
      <c r="E2" s="240"/>
      <c r="F2" s="149"/>
      <c r="G2" s="67"/>
    </row>
    <row r="3" spans="2:7" ht="127.5" customHeight="1">
      <c r="B3" s="67"/>
      <c r="C3" s="67"/>
      <c r="D3" s="250" t="s">
        <v>252</v>
      </c>
      <c r="E3" s="250"/>
      <c r="F3" s="150"/>
      <c r="G3" s="67"/>
    </row>
    <row r="4" spans="2:7" s="19" customFormat="1" ht="57" customHeight="1">
      <c r="B4" s="236" t="s">
        <v>222</v>
      </c>
      <c r="C4" s="237"/>
      <c r="D4" s="237"/>
      <c r="E4" s="237"/>
      <c r="F4" s="65"/>
      <c r="G4" s="79"/>
    </row>
    <row r="5" spans="2:7" s="19" customFormat="1" ht="9.75" customHeight="1">
      <c r="B5" s="80"/>
      <c r="C5" s="79"/>
      <c r="D5" s="78"/>
      <c r="E5" s="81"/>
      <c r="F5" s="81"/>
      <c r="G5" s="79"/>
    </row>
    <row r="6" spans="2:7" s="20" customFormat="1" ht="105">
      <c r="B6" s="82" t="s">
        <v>14</v>
      </c>
      <c r="C6" s="82" t="s">
        <v>13</v>
      </c>
      <c r="D6" s="243" t="s">
        <v>15</v>
      </c>
      <c r="E6" s="244"/>
      <c r="F6" s="154"/>
      <c r="G6" s="67"/>
    </row>
    <row r="7" spans="2:7" s="20" customFormat="1" ht="26.25">
      <c r="B7" s="82">
        <v>1</v>
      </c>
      <c r="C7" s="82">
        <v>2</v>
      </c>
      <c r="D7" s="243">
        <v>3</v>
      </c>
      <c r="E7" s="249"/>
      <c r="F7" s="155"/>
      <c r="G7" s="67"/>
    </row>
    <row r="8" spans="2:7" s="20" customFormat="1" ht="35.25" customHeight="1">
      <c r="B8" s="245" t="s">
        <v>223</v>
      </c>
      <c r="C8" s="246"/>
      <c r="D8" s="246"/>
      <c r="E8" s="247"/>
      <c r="F8" s="156"/>
      <c r="G8" s="67"/>
    </row>
    <row r="9" spans="2:7" s="18" customFormat="1" ht="79.5" customHeight="1">
      <c r="B9" s="83">
        <v>801</v>
      </c>
      <c r="C9" s="69" t="s">
        <v>83</v>
      </c>
      <c r="D9" s="248" t="s">
        <v>84</v>
      </c>
      <c r="E9" s="248"/>
      <c r="F9" s="157"/>
      <c r="G9" s="65"/>
    </row>
    <row r="10" spans="2:7" s="18" customFormat="1" ht="49.5" customHeight="1">
      <c r="B10" s="83">
        <v>801</v>
      </c>
      <c r="C10" s="69" t="s">
        <v>85</v>
      </c>
      <c r="D10" s="235" t="s">
        <v>86</v>
      </c>
      <c r="E10" s="235"/>
      <c r="F10" s="162"/>
      <c r="G10" s="65"/>
    </row>
    <row r="11" spans="2:7" s="18" customFormat="1" ht="129.75" customHeight="1">
      <c r="B11" s="83">
        <v>801</v>
      </c>
      <c r="C11" s="69" t="s">
        <v>87</v>
      </c>
      <c r="D11" s="235" t="s">
        <v>88</v>
      </c>
      <c r="E11" s="235"/>
      <c r="F11" s="116"/>
      <c r="G11" s="65"/>
    </row>
    <row r="12" spans="2:7" s="18" customFormat="1" ht="78" customHeight="1">
      <c r="B12" s="83">
        <v>801</v>
      </c>
      <c r="C12" s="69" t="s">
        <v>89</v>
      </c>
      <c r="D12" s="235" t="s">
        <v>90</v>
      </c>
      <c r="E12" s="235"/>
      <c r="F12" s="116"/>
      <c r="G12" s="65"/>
    </row>
    <row r="13" spans="2:7" s="18" customFormat="1" ht="26.25" customHeight="1">
      <c r="B13" s="83">
        <v>801</v>
      </c>
      <c r="C13" s="69" t="s">
        <v>91</v>
      </c>
      <c r="D13" s="235" t="s">
        <v>92</v>
      </c>
      <c r="E13" s="235"/>
      <c r="F13" s="116"/>
      <c r="G13" s="65"/>
    </row>
    <row r="14" spans="2:7" s="18" customFormat="1" ht="26.25" customHeight="1">
      <c r="B14" s="83">
        <v>801</v>
      </c>
      <c r="C14" s="69" t="s">
        <v>93</v>
      </c>
      <c r="D14" s="241" t="s">
        <v>94</v>
      </c>
      <c r="E14" s="242"/>
      <c r="F14" s="116"/>
      <c r="G14" s="65"/>
    </row>
    <row r="15" spans="2:7" s="18" customFormat="1" ht="48.75" customHeight="1">
      <c r="B15" s="83">
        <v>801</v>
      </c>
      <c r="C15" s="69" t="s">
        <v>48</v>
      </c>
      <c r="D15" s="235" t="s">
        <v>188</v>
      </c>
      <c r="E15" s="235"/>
      <c r="F15" s="116"/>
      <c r="G15" s="65"/>
    </row>
    <row r="16" spans="2:7" s="18" customFormat="1" ht="111" customHeight="1">
      <c r="B16" s="83">
        <v>801</v>
      </c>
      <c r="C16" s="69" t="s">
        <v>170</v>
      </c>
      <c r="D16" s="238" t="s">
        <v>189</v>
      </c>
      <c r="E16" s="239"/>
      <c r="F16" s="158"/>
      <c r="G16" s="65"/>
    </row>
    <row r="17" spans="2:7" s="18" customFormat="1" ht="49.5" customHeight="1">
      <c r="B17" s="83">
        <v>801</v>
      </c>
      <c r="C17" s="69" t="s">
        <v>95</v>
      </c>
      <c r="D17" s="235" t="s">
        <v>96</v>
      </c>
      <c r="E17" s="235"/>
      <c r="F17" s="116"/>
      <c r="G17" s="65"/>
    </row>
    <row r="18" spans="2:7" s="18" customFormat="1" ht="80.25" customHeight="1">
      <c r="B18" s="83">
        <v>801</v>
      </c>
      <c r="C18" s="69" t="s">
        <v>97</v>
      </c>
      <c r="D18" s="235" t="s">
        <v>98</v>
      </c>
      <c r="E18" s="235"/>
      <c r="F18" s="116"/>
      <c r="G18" s="65"/>
    </row>
    <row r="19" spans="2:7" s="18" customFormat="1" ht="27" customHeight="1">
      <c r="B19" s="83">
        <v>801</v>
      </c>
      <c r="C19" s="69" t="s">
        <v>99</v>
      </c>
      <c r="D19" s="252" t="s">
        <v>100</v>
      </c>
      <c r="E19" s="252"/>
      <c r="F19" s="159"/>
      <c r="G19" s="65"/>
    </row>
    <row r="20" spans="2:7" s="18" customFormat="1" ht="57" customHeight="1">
      <c r="B20" s="83">
        <v>801</v>
      </c>
      <c r="C20" s="69" t="s">
        <v>126</v>
      </c>
      <c r="D20" s="254" t="s">
        <v>125</v>
      </c>
      <c r="E20" s="255"/>
      <c r="F20" s="169"/>
      <c r="G20" s="65"/>
    </row>
    <row r="21" spans="2:7" s="18" customFormat="1" ht="76.5" customHeight="1">
      <c r="B21" s="83">
        <v>801</v>
      </c>
      <c r="C21" s="69" t="s">
        <v>101</v>
      </c>
      <c r="D21" s="235" t="s">
        <v>102</v>
      </c>
      <c r="E21" s="235"/>
      <c r="F21" s="170"/>
      <c r="G21" s="65"/>
    </row>
    <row r="22" spans="2:7" s="18" customFormat="1" ht="106.5" customHeight="1">
      <c r="B22" s="83">
        <v>801</v>
      </c>
      <c r="C22" s="69" t="s">
        <v>103</v>
      </c>
      <c r="D22" s="235" t="s">
        <v>104</v>
      </c>
      <c r="E22" s="235"/>
      <c r="F22" s="172"/>
      <c r="G22" s="65"/>
    </row>
    <row r="23" spans="2:7" s="18" customFormat="1" ht="76.5" customHeight="1">
      <c r="B23" s="83">
        <v>801</v>
      </c>
      <c r="C23" s="69" t="s">
        <v>105</v>
      </c>
      <c r="D23" s="235" t="s">
        <v>106</v>
      </c>
      <c r="E23" s="235"/>
      <c r="F23" s="116"/>
      <c r="G23" s="65"/>
    </row>
    <row r="24" spans="2:7" s="18" customFormat="1" ht="83.25" customHeight="1">
      <c r="B24" s="83">
        <v>801</v>
      </c>
      <c r="C24" s="69" t="s">
        <v>121</v>
      </c>
      <c r="D24" s="254" t="s">
        <v>122</v>
      </c>
      <c r="E24" s="255"/>
      <c r="F24" s="173"/>
      <c r="G24" s="65"/>
    </row>
    <row r="25" spans="2:7" s="18" customFormat="1" ht="33" customHeight="1">
      <c r="B25" s="83">
        <v>801</v>
      </c>
      <c r="C25" s="69" t="s">
        <v>107</v>
      </c>
      <c r="D25" s="235" t="s">
        <v>108</v>
      </c>
      <c r="E25" s="235"/>
      <c r="F25" s="172"/>
      <c r="G25" s="65"/>
    </row>
    <row r="26" spans="2:7" s="18" customFormat="1" ht="140.25" customHeight="1">
      <c r="B26" s="83">
        <v>801</v>
      </c>
      <c r="C26" s="69" t="s">
        <v>109</v>
      </c>
      <c r="D26" s="235" t="s">
        <v>110</v>
      </c>
      <c r="E26" s="235"/>
      <c r="F26" s="172"/>
      <c r="G26" s="65"/>
    </row>
    <row r="27" spans="2:7" s="18" customFormat="1" ht="51" customHeight="1">
      <c r="B27" s="83">
        <v>801</v>
      </c>
      <c r="C27" s="69" t="s">
        <v>111</v>
      </c>
      <c r="D27" s="235" t="s">
        <v>112</v>
      </c>
      <c r="E27" s="235"/>
      <c r="F27" s="172"/>
      <c r="G27" s="65"/>
    </row>
    <row r="28" spans="2:7" s="18" customFormat="1" ht="30" customHeight="1">
      <c r="B28" s="86"/>
      <c r="C28" s="67"/>
      <c r="D28" s="87"/>
      <c r="E28" s="87"/>
      <c r="F28" s="174"/>
      <c r="G28" s="65"/>
    </row>
    <row r="29" spans="2:8" s="20" customFormat="1" ht="116.25" customHeight="1">
      <c r="B29" s="253"/>
      <c r="C29" s="253"/>
      <c r="D29" s="253"/>
      <c r="E29" s="253"/>
      <c r="F29" s="176"/>
      <c r="G29" s="67"/>
      <c r="H29" s="165"/>
    </row>
    <row r="30" spans="2:8" s="20" customFormat="1" ht="72" customHeight="1">
      <c r="B30" s="88"/>
      <c r="C30" s="88"/>
      <c r="D30" s="88"/>
      <c r="E30" s="88"/>
      <c r="F30" s="151"/>
      <c r="G30" s="67"/>
      <c r="H30" s="147"/>
    </row>
    <row r="31" spans="2:8" ht="46.5">
      <c r="B31" s="89"/>
      <c r="C31" s="89"/>
      <c r="D31" s="90"/>
      <c r="E31" s="90"/>
      <c r="F31" s="177"/>
      <c r="G31" s="67"/>
      <c r="H31" s="147"/>
    </row>
    <row r="32" spans="2:8" ht="46.5">
      <c r="B32" s="89"/>
      <c r="C32" s="89"/>
      <c r="D32" s="251"/>
      <c r="E32" s="251"/>
      <c r="F32" s="177"/>
      <c r="G32" s="67"/>
      <c r="H32" s="147"/>
    </row>
    <row r="33" ht="45.75">
      <c r="F33" s="167"/>
    </row>
    <row r="34" ht="46.5">
      <c r="F34" s="164"/>
    </row>
    <row r="35" ht="46.5">
      <c r="F35" s="164"/>
    </row>
    <row r="36" ht="46.5">
      <c r="F36" s="164"/>
    </row>
    <row r="37" ht="45.75">
      <c r="F37" s="167"/>
    </row>
    <row r="38" ht="46.5">
      <c r="F38" s="164"/>
    </row>
    <row r="39" ht="46.5">
      <c r="F39" s="164"/>
    </row>
    <row r="41" ht="46.5">
      <c r="H41" s="147"/>
    </row>
    <row r="42" ht="46.5">
      <c r="H42" s="147"/>
    </row>
    <row r="43" ht="46.5">
      <c r="H43" s="147"/>
    </row>
    <row r="44" ht="46.5">
      <c r="H44" s="147"/>
    </row>
    <row r="45" spans="6:8" ht="46.5">
      <c r="F45" s="164"/>
      <c r="H45" s="147"/>
    </row>
    <row r="46" spans="6:8" ht="46.5">
      <c r="F46" s="164"/>
      <c r="H46" s="147"/>
    </row>
    <row r="47" spans="6:8" ht="46.5">
      <c r="F47" s="164"/>
      <c r="H47" s="147"/>
    </row>
    <row r="48" spans="6:8" ht="46.5">
      <c r="F48" s="164"/>
      <c r="H48" s="147"/>
    </row>
    <row r="49" spans="6:8" ht="46.5">
      <c r="F49" s="164"/>
      <c r="H49" s="147"/>
    </row>
    <row r="50" spans="6:8" ht="46.5">
      <c r="F50" s="164"/>
      <c r="H50" s="147"/>
    </row>
    <row r="51" spans="6:11" ht="46.5">
      <c r="F51" s="164"/>
      <c r="H51" s="147"/>
      <c r="K51" s="147"/>
    </row>
    <row r="52" spans="6:8" ht="46.5">
      <c r="F52" s="164"/>
      <c r="H52" s="147"/>
    </row>
    <row r="54" ht="45.75">
      <c r="F54" s="167"/>
    </row>
    <row r="55" ht="46.5">
      <c r="F55" s="164"/>
    </row>
    <row r="56" ht="46.5">
      <c r="F56" s="164"/>
    </row>
    <row r="57" ht="46.5">
      <c r="F57" s="164"/>
    </row>
    <row r="58" spans="6:8" ht="46.5">
      <c r="F58" s="164"/>
      <c r="H58" s="147"/>
    </row>
    <row r="59" spans="6:8" ht="46.5">
      <c r="F59" s="164"/>
      <c r="H59" s="147"/>
    </row>
  </sheetData>
  <sheetProtection/>
  <mergeCells count="27">
    <mergeCell ref="D32:E32"/>
    <mergeCell ref="D19:E19"/>
    <mergeCell ref="B29:E29"/>
    <mergeCell ref="D21:E21"/>
    <mergeCell ref="D22:E22"/>
    <mergeCell ref="D24:E24"/>
    <mergeCell ref="D20:E20"/>
    <mergeCell ref="D23:E23"/>
    <mergeCell ref="D25:E25"/>
    <mergeCell ref="D27:E27"/>
    <mergeCell ref="D2:E2"/>
    <mergeCell ref="D15:E15"/>
    <mergeCell ref="D13:E13"/>
    <mergeCell ref="D14:E14"/>
    <mergeCell ref="D10:E10"/>
    <mergeCell ref="D6:E6"/>
    <mergeCell ref="B8:E8"/>
    <mergeCell ref="D9:E9"/>
    <mergeCell ref="D7:E7"/>
    <mergeCell ref="D3:E3"/>
    <mergeCell ref="D26:E26"/>
    <mergeCell ref="B4:E4"/>
    <mergeCell ref="D18:E18"/>
    <mergeCell ref="D11:E11"/>
    <mergeCell ref="D12:E12"/>
    <mergeCell ref="D17:E17"/>
    <mergeCell ref="D16:E16"/>
  </mergeCells>
  <printOptions/>
  <pageMargins left="0.7480314960629921" right="0.3937007874015748" top="0" bottom="0" header="0" footer="0.11811023622047245"/>
  <pageSetup horizontalDpi="600" verticalDpi="600" orientation="portrait" paperSize="9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K59"/>
  <sheetViews>
    <sheetView view="pageBreakPreview" zoomScale="60" zoomScaleNormal="38" zoomScalePageLayoutView="0" workbookViewId="0" topLeftCell="A1">
      <selection activeCell="F15" sqref="F15"/>
    </sheetView>
  </sheetViews>
  <sheetFormatPr defaultColWidth="9.00390625" defaultRowHeight="12.75"/>
  <cols>
    <col min="1" max="1" width="30.375" style="0" customWidth="1"/>
    <col min="2" max="2" width="83.125" style="0" customWidth="1"/>
    <col min="3" max="3" width="74.625" style="0" customWidth="1"/>
    <col min="4" max="4" width="54.875" style="0" customWidth="1"/>
  </cols>
  <sheetData>
    <row r="2" spans="1:11" ht="49.5" customHeight="1">
      <c r="A2" s="18"/>
      <c r="B2" s="65"/>
      <c r="C2" s="65"/>
      <c r="D2" s="256" t="s">
        <v>221</v>
      </c>
      <c r="E2" s="257"/>
      <c r="F2" s="257"/>
      <c r="G2" s="257"/>
      <c r="H2" s="257"/>
      <c r="I2" s="257"/>
      <c r="J2" s="64"/>
      <c r="K2" s="18"/>
    </row>
    <row r="3" spans="1:11" ht="149.25" customHeight="1">
      <c r="A3" s="18"/>
      <c r="B3" s="65"/>
      <c r="C3" s="65"/>
      <c r="D3" s="258" t="s">
        <v>226</v>
      </c>
      <c r="E3" s="259"/>
      <c r="F3" s="259"/>
      <c r="G3" s="259"/>
      <c r="H3" s="259"/>
      <c r="I3" s="259"/>
      <c r="J3" s="64"/>
      <c r="K3" s="18"/>
    </row>
    <row r="4" spans="1:11" ht="27.75">
      <c r="A4" s="18"/>
      <c r="B4" s="65"/>
      <c r="C4" s="100" t="s">
        <v>163</v>
      </c>
      <c r="D4" s="65"/>
      <c r="E4" s="65"/>
      <c r="F4" s="65"/>
      <c r="G4" s="65"/>
      <c r="H4" s="65"/>
      <c r="I4" s="65"/>
      <c r="J4" s="64"/>
      <c r="K4" s="18"/>
    </row>
    <row r="5" spans="1:11" ht="27.75">
      <c r="A5" s="18"/>
      <c r="B5" s="65"/>
      <c r="C5" s="100" t="s">
        <v>227</v>
      </c>
      <c r="D5" s="65"/>
      <c r="E5" s="65"/>
      <c r="F5" s="65"/>
      <c r="G5" s="65"/>
      <c r="H5" s="65"/>
      <c r="I5" s="65"/>
      <c r="J5" s="64"/>
      <c r="K5" s="18"/>
    </row>
    <row r="6" spans="1:11" ht="27.75">
      <c r="A6" s="18"/>
      <c r="B6" s="65"/>
      <c r="C6" s="100"/>
      <c r="D6" s="65"/>
      <c r="E6" s="65"/>
      <c r="F6" s="65"/>
      <c r="G6" s="65"/>
      <c r="H6" s="65"/>
      <c r="I6" s="65"/>
      <c r="J6" s="64"/>
      <c r="K6" s="18"/>
    </row>
    <row r="7" spans="1:11" ht="6.75" customHeight="1" thickBot="1">
      <c r="A7" s="18"/>
      <c r="B7" s="100"/>
      <c r="C7" s="65"/>
      <c r="D7" s="65"/>
      <c r="E7" s="65"/>
      <c r="F7" s="65"/>
      <c r="G7" s="65"/>
      <c r="H7" s="65"/>
      <c r="I7" s="65"/>
      <c r="J7" s="64"/>
      <c r="K7" s="18"/>
    </row>
    <row r="8" spans="1:11" ht="28.5" hidden="1" thickBot="1">
      <c r="A8" s="18"/>
      <c r="B8" s="100"/>
      <c r="C8" s="65"/>
      <c r="D8" s="65"/>
      <c r="E8" s="65"/>
      <c r="F8" s="65"/>
      <c r="G8" s="65"/>
      <c r="H8" s="65"/>
      <c r="I8" s="65"/>
      <c r="J8" s="64"/>
      <c r="K8" s="18"/>
    </row>
    <row r="9" spans="1:11" ht="28.5" hidden="1" thickBot="1">
      <c r="A9" s="18"/>
      <c r="B9" s="89"/>
      <c r="C9" s="65"/>
      <c r="D9" s="65"/>
      <c r="E9" s="65"/>
      <c r="F9" s="65"/>
      <c r="G9" s="65"/>
      <c r="H9" s="65"/>
      <c r="I9" s="65"/>
      <c r="J9" s="64"/>
      <c r="K9" s="18"/>
    </row>
    <row r="10" spans="1:11" ht="79.5" customHeight="1" thickBot="1">
      <c r="A10" s="18"/>
      <c r="B10" s="127" t="s">
        <v>164</v>
      </c>
      <c r="C10" s="128" t="s">
        <v>165</v>
      </c>
      <c r="D10" s="128" t="s">
        <v>166</v>
      </c>
      <c r="E10" s="65"/>
      <c r="F10" s="160"/>
      <c r="G10" s="65"/>
      <c r="H10" s="65"/>
      <c r="I10" s="65"/>
      <c r="J10" s="64"/>
      <c r="K10" s="18"/>
    </row>
    <row r="11" spans="1:11" ht="27.75" thickBot="1">
      <c r="A11" s="18"/>
      <c r="B11" s="104">
        <v>1</v>
      </c>
      <c r="C11" s="129">
        <v>2</v>
      </c>
      <c r="D11" s="129">
        <v>3</v>
      </c>
      <c r="E11" s="65"/>
      <c r="F11" s="65"/>
      <c r="G11" s="65"/>
      <c r="H11" s="65"/>
      <c r="I11" s="65"/>
      <c r="J11" s="64"/>
      <c r="K11" s="18"/>
    </row>
    <row r="12" spans="1:11" ht="106.5" customHeight="1" thickBot="1">
      <c r="A12" s="18"/>
      <c r="B12" s="101" t="s">
        <v>167</v>
      </c>
      <c r="C12" s="102" t="s">
        <v>168</v>
      </c>
      <c r="D12" s="103">
        <v>100</v>
      </c>
      <c r="E12" s="65"/>
      <c r="F12" s="65"/>
      <c r="G12" s="65"/>
      <c r="H12" s="65"/>
      <c r="I12" s="65"/>
      <c r="J12" s="64"/>
      <c r="K12" s="18"/>
    </row>
    <row r="13" spans="1:11" ht="74.25" customHeight="1" thickBot="1">
      <c r="A13" s="18"/>
      <c r="B13" s="101" t="s">
        <v>255</v>
      </c>
      <c r="C13" s="102" t="s">
        <v>92</v>
      </c>
      <c r="D13" s="103">
        <v>100</v>
      </c>
      <c r="E13" s="65"/>
      <c r="F13" s="65"/>
      <c r="G13" s="65"/>
      <c r="H13" s="65"/>
      <c r="I13" s="65"/>
      <c r="J13" s="64"/>
      <c r="K13" s="18"/>
    </row>
    <row r="14" spans="1:11" ht="75" customHeight="1" thickBot="1">
      <c r="A14" s="18"/>
      <c r="B14" s="101" t="s">
        <v>256</v>
      </c>
      <c r="C14" s="102" t="s">
        <v>169</v>
      </c>
      <c r="D14" s="103">
        <v>100</v>
      </c>
      <c r="E14" s="65"/>
      <c r="F14" s="65"/>
      <c r="G14" s="65"/>
      <c r="H14" s="65"/>
      <c r="I14" s="65"/>
      <c r="J14" s="64"/>
      <c r="K14" s="18"/>
    </row>
    <row r="15" spans="2:10" ht="27">
      <c r="B15" s="65"/>
      <c r="C15" s="65"/>
      <c r="D15" s="65"/>
      <c r="E15" s="65"/>
      <c r="F15" s="65"/>
      <c r="G15" s="65"/>
      <c r="H15" s="65"/>
      <c r="I15" s="65"/>
      <c r="J15" s="64"/>
    </row>
    <row r="16" spans="2:10" ht="27">
      <c r="B16" s="65"/>
      <c r="C16" s="65"/>
      <c r="D16" s="65"/>
      <c r="E16" s="65"/>
      <c r="F16" s="65"/>
      <c r="G16" s="65"/>
      <c r="H16" s="65"/>
      <c r="I16" s="65"/>
      <c r="J16" s="64"/>
    </row>
    <row r="17" spans="2:10" ht="27">
      <c r="B17" s="64"/>
      <c r="C17" s="64"/>
      <c r="D17" s="64"/>
      <c r="E17" s="64"/>
      <c r="F17" s="64"/>
      <c r="G17" s="64"/>
      <c r="H17" s="64"/>
      <c r="I17" s="64"/>
      <c r="J17" s="64"/>
    </row>
    <row r="18" spans="2:10" ht="27">
      <c r="B18" s="64"/>
      <c r="C18" s="64"/>
      <c r="D18" s="64"/>
      <c r="E18" s="64"/>
      <c r="F18" s="64"/>
      <c r="G18" s="64"/>
      <c r="H18" s="64"/>
      <c r="I18" s="64"/>
      <c r="J18" s="64"/>
    </row>
    <row r="19" spans="2:10" ht="27">
      <c r="B19" s="64"/>
      <c r="C19" s="64"/>
      <c r="D19" s="64"/>
      <c r="E19" s="64"/>
      <c r="F19" s="64"/>
      <c r="G19" s="64"/>
      <c r="H19" s="64"/>
      <c r="I19" s="64"/>
      <c r="J19" s="64"/>
    </row>
    <row r="20" spans="2:7" ht="45.75">
      <c r="B20" s="65"/>
      <c r="C20" s="65"/>
      <c r="D20" s="65"/>
      <c r="E20" s="65"/>
      <c r="F20" s="165">
        <v>1</v>
      </c>
      <c r="G20" s="65"/>
    </row>
    <row r="21" spans="2:7" ht="45.75">
      <c r="B21" s="65"/>
      <c r="C21" s="65"/>
      <c r="D21" s="65"/>
      <c r="E21" s="65"/>
      <c r="F21" s="165">
        <v>1</v>
      </c>
      <c r="G21" s="65"/>
    </row>
    <row r="22" spans="2:11" ht="46.5">
      <c r="B22" s="65"/>
      <c r="C22" s="65"/>
      <c r="D22" s="65"/>
      <c r="E22" s="65"/>
      <c r="F22" s="147">
        <v>1</v>
      </c>
      <c r="G22" s="65"/>
      <c r="K22">
        <v>475.78</v>
      </c>
    </row>
    <row r="23" spans="2:7" ht="25.5">
      <c r="B23" s="65"/>
      <c r="C23" s="65"/>
      <c r="D23" s="65"/>
      <c r="E23" s="65"/>
      <c r="F23" s="65"/>
      <c r="G23" s="65"/>
    </row>
    <row r="24" spans="2:11" ht="46.5">
      <c r="B24" s="65"/>
      <c r="C24" s="65"/>
      <c r="D24" s="65"/>
      <c r="E24" s="65"/>
      <c r="F24" s="147">
        <v>1</v>
      </c>
      <c r="G24" s="65"/>
      <c r="K24">
        <v>143.69</v>
      </c>
    </row>
    <row r="25" spans="2:11" ht="46.5">
      <c r="B25" s="65"/>
      <c r="C25" s="65"/>
      <c r="D25" s="65"/>
      <c r="E25" s="65"/>
      <c r="F25" s="147">
        <v>1</v>
      </c>
      <c r="G25" s="65"/>
      <c r="K25">
        <v>42.5</v>
      </c>
    </row>
    <row r="26" spans="2:11" ht="46.5">
      <c r="B26" s="65"/>
      <c r="C26" s="65"/>
      <c r="D26" s="65"/>
      <c r="E26" s="65"/>
      <c r="F26" s="147">
        <v>1</v>
      </c>
      <c r="G26" s="65"/>
      <c r="K26">
        <v>201</v>
      </c>
    </row>
    <row r="27" spans="2:11" ht="46.5">
      <c r="B27" s="65"/>
      <c r="C27" s="65"/>
      <c r="D27" s="65"/>
      <c r="E27" s="65"/>
      <c r="F27" s="147">
        <v>1</v>
      </c>
      <c r="G27" s="65"/>
      <c r="K27">
        <v>45</v>
      </c>
    </row>
    <row r="28" ht="46.5">
      <c r="F28" s="147">
        <v>1</v>
      </c>
    </row>
    <row r="29" spans="6:11" ht="45.75">
      <c r="F29" s="165">
        <v>2</v>
      </c>
      <c r="H29" s="165">
        <v>110451180</v>
      </c>
      <c r="K29">
        <v>52.4</v>
      </c>
    </row>
    <row r="30" spans="6:8" ht="46.5">
      <c r="F30" s="147">
        <v>2</v>
      </c>
      <c r="H30" s="147">
        <v>110451180</v>
      </c>
    </row>
    <row r="31" spans="6:8" ht="46.5">
      <c r="F31" s="147">
        <v>2</v>
      </c>
      <c r="H31" s="147">
        <v>110451180</v>
      </c>
    </row>
    <row r="32" spans="6:11" ht="46.5">
      <c r="F32" s="147">
        <v>2</v>
      </c>
      <c r="H32" s="147">
        <v>110451180</v>
      </c>
      <c r="K32">
        <v>1.6</v>
      </c>
    </row>
    <row r="33" ht="45.75">
      <c r="F33" s="165">
        <v>4</v>
      </c>
    </row>
    <row r="34" ht="46.5">
      <c r="F34" s="147">
        <v>4</v>
      </c>
    </row>
    <row r="35" spans="6:11" ht="46.5">
      <c r="F35" s="147">
        <v>4</v>
      </c>
      <c r="K35">
        <v>94.5</v>
      </c>
    </row>
    <row r="36" spans="6:11" ht="46.5">
      <c r="F36" s="147">
        <v>4</v>
      </c>
      <c r="K36">
        <v>25.5</v>
      </c>
    </row>
    <row r="37" ht="45.75">
      <c r="F37" s="165">
        <v>5</v>
      </c>
    </row>
    <row r="38" ht="46.5">
      <c r="F38" s="147">
        <v>5</v>
      </c>
    </row>
    <row r="39" spans="6:11" ht="46.5">
      <c r="F39" s="147">
        <v>5</v>
      </c>
      <c r="K39">
        <v>20</v>
      </c>
    </row>
    <row r="40" ht="12.75">
      <c r="F40">
        <v>7</v>
      </c>
    </row>
    <row r="41" spans="6:8" ht="46.5">
      <c r="F41">
        <v>7</v>
      </c>
      <c r="H41" s="147">
        <v>130300000</v>
      </c>
    </row>
    <row r="42" spans="6:11" ht="46.5">
      <c r="F42">
        <v>7</v>
      </c>
      <c r="H42" s="147">
        <v>130300000</v>
      </c>
      <c r="K42">
        <v>89.3</v>
      </c>
    </row>
    <row r="43" spans="6:11" ht="46.5">
      <c r="F43">
        <v>7</v>
      </c>
      <c r="H43" s="147">
        <v>130300000</v>
      </c>
      <c r="K43">
        <v>27</v>
      </c>
    </row>
    <row r="44" spans="6:11" ht="46.5">
      <c r="F44">
        <v>7</v>
      </c>
      <c r="H44" s="147">
        <v>130300000</v>
      </c>
      <c r="K44">
        <v>39.25</v>
      </c>
    </row>
    <row r="45" spans="6:8" ht="46.5">
      <c r="F45" s="147">
        <v>8</v>
      </c>
      <c r="H45" s="147">
        <v>130100000</v>
      </c>
    </row>
    <row r="46" spans="6:11" ht="46.5">
      <c r="F46" s="147">
        <v>8</v>
      </c>
      <c r="H46" s="147">
        <v>130100000</v>
      </c>
      <c r="K46">
        <v>213.35</v>
      </c>
    </row>
    <row r="47" spans="6:8" ht="46.5">
      <c r="F47" s="147">
        <v>8</v>
      </c>
      <c r="H47" s="147">
        <v>13010000</v>
      </c>
    </row>
    <row r="48" spans="6:11" ht="46.5">
      <c r="F48" s="147">
        <v>8</v>
      </c>
      <c r="H48" s="147">
        <v>13010000</v>
      </c>
      <c r="K48">
        <v>30</v>
      </c>
    </row>
    <row r="49" spans="6:11" ht="46.5">
      <c r="F49" s="147">
        <v>8</v>
      </c>
      <c r="H49" s="147">
        <v>130100000</v>
      </c>
      <c r="K49">
        <v>10</v>
      </c>
    </row>
    <row r="50" spans="6:8" ht="46.5">
      <c r="F50" s="147">
        <v>11</v>
      </c>
      <c r="H50" s="147">
        <v>130200000</v>
      </c>
    </row>
    <row r="51" spans="6:11" ht="46.5">
      <c r="F51" s="147">
        <v>11</v>
      </c>
      <c r="H51" s="147">
        <v>130200000</v>
      </c>
      <c r="K51" s="147">
        <v>430.39</v>
      </c>
    </row>
    <row r="52" spans="6:11" ht="46.5">
      <c r="F52" s="147">
        <v>11</v>
      </c>
      <c r="H52" s="147">
        <v>130200000</v>
      </c>
      <c r="K52">
        <v>129.98</v>
      </c>
    </row>
    <row r="54" ht="45.75">
      <c r="F54" s="165">
        <v>1</v>
      </c>
    </row>
    <row r="55" ht="46.5">
      <c r="F55" s="147">
        <v>1</v>
      </c>
    </row>
    <row r="56" spans="6:11" ht="46.5">
      <c r="F56" s="147">
        <v>1</v>
      </c>
      <c r="K56">
        <v>312.16</v>
      </c>
    </row>
    <row r="57" spans="6:11" ht="46.5">
      <c r="F57" s="147">
        <v>1</v>
      </c>
      <c r="K57">
        <v>94.27</v>
      </c>
    </row>
    <row r="58" spans="6:8" ht="46.5">
      <c r="F58" s="147">
        <v>1</v>
      </c>
      <c r="H58" s="147" t="s">
        <v>244</v>
      </c>
    </row>
    <row r="59" spans="6:11" ht="46.5">
      <c r="F59" s="147">
        <v>1</v>
      </c>
      <c r="H59" s="147" t="s">
        <v>244</v>
      </c>
      <c r="K59">
        <v>20</v>
      </c>
    </row>
  </sheetData>
  <sheetProtection/>
  <mergeCells count="2">
    <mergeCell ref="D2:I2"/>
    <mergeCell ref="D3:I3"/>
  </mergeCells>
  <printOptions/>
  <pageMargins left="0.31496062992125984" right="0.31496062992125984" top="0" bottom="0.7480314960629921" header="0.11811023622047245" footer="0.31496062992125984"/>
  <pageSetup horizontalDpi="600" verticalDpi="600" orientation="portrait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M118"/>
  <sheetViews>
    <sheetView tabSelected="1" zoomScale="90" zoomScaleNormal="90" zoomScaleSheetLayoutView="91" zoomScalePageLayoutView="0" workbookViewId="0" topLeftCell="B7">
      <selection activeCell="B4" sqref="B4:E4"/>
    </sheetView>
  </sheetViews>
  <sheetFormatPr defaultColWidth="9.00390625" defaultRowHeight="12.75"/>
  <cols>
    <col min="1" max="1" width="15.375" style="0" customWidth="1"/>
    <col min="2" max="2" width="97.25390625" style="8" customWidth="1"/>
    <col min="3" max="3" width="21.00390625" style="5" customWidth="1"/>
    <col min="4" max="4" width="19.875" style="7" hidden="1" customWidth="1"/>
    <col min="5" max="5" width="26.75390625" style="3" customWidth="1"/>
    <col min="6" max="6" width="22.00390625" style="3" customWidth="1"/>
  </cols>
  <sheetData>
    <row r="1" spans="2:9" ht="28.5" customHeight="1">
      <c r="B1" s="70"/>
      <c r="C1" s="260" t="s">
        <v>220</v>
      </c>
      <c r="D1" s="260"/>
      <c r="E1" s="260"/>
      <c r="F1" s="260"/>
      <c r="G1" s="260"/>
      <c r="H1" s="260"/>
      <c r="I1" s="260"/>
    </row>
    <row r="2" spans="2:9" ht="81" customHeight="1" hidden="1">
      <c r="B2" s="70"/>
      <c r="C2" s="260"/>
      <c r="D2" s="260"/>
      <c r="E2" s="260"/>
      <c r="F2" s="260"/>
      <c r="G2" s="260"/>
      <c r="H2" s="260"/>
      <c r="I2" s="260"/>
    </row>
    <row r="3" spans="2:9" ht="102" customHeight="1">
      <c r="B3" s="70"/>
      <c r="C3" s="261" t="s">
        <v>257</v>
      </c>
      <c r="D3" s="261"/>
      <c r="E3" s="261"/>
      <c r="F3" s="261"/>
      <c r="G3" s="261"/>
      <c r="H3" s="261"/>
      <c r="I3" s="261"/>
    </row>
    <row r="4" spans="2:9" ht="105" customHeight="1">
      <c r="B4" s="236" t="s">
        <v>228</v>
      </c>
      <c r="C4" s="236"/>
      <c r="D4" s="236"/>
      <c r="E4" s="236"/>
      <c r="F4" s="71"/>
      <c r="G4" s="71"/>
      <c r="H4" s="66"/>
      <c r="I4" s="65"/>
    </row>
    <row r="5" spans="2:9" s="9" customFormat="1" ht="26.25">
      <c r="B5" s="71"/>
      <c r="C5" s="109"/>
      <c r="D5" s="71"/>
      <c r="E5" s="110"/>
      <c r="F5" s="110"/>
      <c r="G5" s="71"/>
      <c r="H5" s="66"/>
      <c r="I5" s="111"/>
    </row>
    <row r="6" spans="2:9" s="21" customFormat="1" ht="79.5" customHeight="1">
      <c r="B6" s="68" t="s">
        <v>21</v>
      </c>
      <c r="C6" s="68" t="s">
        <v>41</v>
      </c>
      <c r="D6" s="68" t="s">
        <v>16</v>
      </c>
      <c r="E6" s="68" t="s">
        <v>199</v>
      </c>
      <c r="F6" s="117"/>
      <c r="G6" s="111"/>
      <c r="H6" s="111"/>
      <c r="I6" s="111"/>
    </row>
    <row r="7" spans="2:13" s="21" customFormat="1" ht="26.25">
      <c r="B7" s="68">
        <v>1</v>
      </c>
      <c r="C7" s="69">
        <v>2</v>
      </c>
      <c r="D7" s="68">
        <v>3</v>
      </c>
      <c r="E7" s="68">
        <v>4</v>
      </c>
      <c r="F7" s="117"/>
      <c r="G7" s="111"/>
      <c r="H7" s="112"/>
      <c r="I7" s="113"/>
      <c r="J7" s="25"/>
      <c r="K7" s="26"/>
      <c r="L7" s="27"/>
      <c r="M7" s="24"/>
    </row>
    <row r="8" spans="2:13" s="18" customFormat="1" ht="39.75" customHeight="1">
      <c r="B8" s="114" t="s">
        <v>50</v>
      </c>
      <c r="C8" s="72" t="s">
        <v>29</v>
      </c>
      <c r="D8" s="108">
        <f>D9+D10+D11</f>
        <v>0</v>
      </c>
      <c r="E8" s="108">
        <f>E9+E10+E11</f>
        <v>1339.4</v>
      </c>
      <c r="F8" s="152"/>
      <c r="G8" s="65"/>
      <c r="H8" s="86"/>
      <c r="I8" s="113"/>
      <c r="J8" s="25"/>
      <c r="K8" s="29"/>
      <c r="L8" s="27"/>
      <c r="M8" s="28"/>
    </row>
    <row r="9" spans="2:13" s="18" customFormat="1" ht="75" customHeight="1">
      <c r="B9" s="84" t="s">
        <v>119</v>
      </c>
      <c r="C9" s="73" t="s">
        <v>120</v>
      </c>
      <c r="D9" s="107"/>
      <c r="E9" s="107">
        <v>406.43</v>
      </c>
      <c r="F9" s="153"/>
      <c r="G9" s="65"/>
      <c r="H9" s="86"/>
      <c r="I9" s="113"/>
      <c r="J9" s="25"/>
      <c r="K9" s="29"/>
      <c r="L9" s="27"/>
      <c r="M9" s="28"/>
    </row>
    <row r="10" spans="2:13" s="18" customFormat="1" ht="106.5" customHeight="1">
      <c r="B10" s="84" t="s">
        <v>20</v>
      </c>
      <c r="C10" s="73" t="s">
        <v>30</v>
      </c>
      <c r="D10" s="107"/>
      <c r="E10" s="107">
        <v>912.97</v>
      </c>
      <c r="F10" s="161"/>
      <c r="G10" s="65"/>
      <c r="H10" s="86"/>
      <c r="I10" s="113"/>
      <c r="J10" s="25"/>
      <c r="K10" s="26"/>
      <c r="L10" s="26"/>
      <c r="M10" s="28"/>
    </row>
    <row r="11" spans="2:13" s="18" customFormat="1" ht="34.5" customHeight="1">
      <c r="B11" s="75" t="s">
        <v>2</v>
      </c>
      <c r="C11" s="73" t="s">
        <v>113</v>
      </c>
      <c r="D11" s="107"/>
      <c r="E11" s="107">
        <v>20</v>
      </c>
      <c r="F11" s="153"/>
      <c r="G11" s="65"/>
      <c r="H11" s="86"/>
      <c r="I11" s="113"/>
      <c r="J11" s="25"/>
      <c r="K11" s="26"/>
      <c r="L11" s="27"/>
      <c r="M11" s="28"/>
    </row>
    <row r="12" spans="2:13" s="18" customFormat="1" ht="39" customHeight="1">
      <c r="B12" s="76" t="s">
        <v>159</v>
      </c>
      <c r="C12" s="72" t="s">
        <v>162</v>
      </c>
      <c r="D12" s="108">
        <f>D13</f>
        <v>0</v>
      </c>
      <c r="E12" s="108">
        <f>E13</f>
        <v>52.4</v>
      </c>
      <c r="F12" s="152"/>
      <c r="G12" s="65"/>
      <c r="H12" s="86"/>
      <c r="I12" s="113"/>
      <c r="J12" s="25"/>
      <c r="K12" s="26"/>
      <c r="L12" s="27"/>
      <c r="M12" s="28"/>
    </row>
    <row r="13" spans="2:13" s="18" customFormat="1" ht="41.25" customHeight="1">
      <c r="B13" s="85" t="s">
        <v>160</v>
      </c>
      <c r="C13" s="73" t="s">
        <v>161</v>
      </c>
      <c r="D13" s="107"/>
      <c r="E13" s="107">
        <v>52.4</v>
      </c>
      <c r="F13" s="153"/>
      <c r="G13" s="65"/>
      <c r="H13" s="86"/>
      <c r="I13" s="113"/>
      <c r="J13" s="25"/>
      <c r="K13" s="26"/>
      <c r="L13" s="27"/>
      <c r="M13" s="28"/>
    </row>
    <row r="14" spans="2:13" s="18" customFormat="1" ht="56.25" customHeight="1" hidden="1">
      <c r="B14" s="76" t="s">
        <v>55</v>
      </c>
      <c r="C14" s="72" t="s">
        <v>31</v>
      </c>
      <c r="D14" s="108">
        <f>D15+D16</f>
        <v>0</v>
      </c>
      <c r="E14" s="108">
        <f>E15+E16</f>
        <v>0</v>
      </c>
      <c r="F14" s="152"/>
      <c r="G14" s="65"/>
      <c r="H14" s="86"/>
      <c r="I14" s="113"/>
      <c r="J14" s="25"/>
      <c r="K14" s="26"/>
      <c r="L14" s="26"/>
      <c r="M14" s="28"/>
    </row>
    <row r="15" spans="2:13" s="18" customFormat="1" ht="98.25" customHeight="1" hidden="1">
      <c r="B15" s="84" t="s">
        <v>127</v>
      </c>
      <c r="C15" s="73" t="s">
        <v>146</v>
      </c>
      <c r="D15" s="107"/>
      <c r="E15" s="107"/>
      <c r="F15" s="153"/>
      <c r="G15" s="65"/>
      <c r="H15" s="86"/>
      <c r="I15" s="113"/>
      <c r="J15" s="25"/>
      <c r="K15" s="26"/>
      <c r="L15" s="26"/>
      <c r="M15" s="28"/>
    </row>
    <row r="16" spans="2:13" s="18" customFormat="1" ht="73.5" customHeight="1" hidden="1">
      <c r="B16" s="77" t="s">
        <v>77</v>
      </c>
      <c r="C16" s="73" t="s">
        <v>32</v>
      </c>
      <c r="D16" s="107"/>
      <c r="E16" s="107"/>
      <c r="F16" s="153"/>
      <c r="G16" s="65"/>
      <c r="H16" s="86"/>
      <c r="I16" s="113"/>
      <c r="J16" s="30"/>
      <c r="K16" s="26"/>
      <c r="L16" s="26"/>
      <c r="M16" s="28"/>
    </row>
    <row r="17" spans="2:13" s="18" customFormat="1" ht="52.5" customHeight="1">
      <c r="B17" s="115" t="s">
        <v>56</v>
      </c>
      <c r="C17" s="105" t="s">
        <v>33</v>
      </c>
      <c r="D17" s="108">
        <f>D18</f>
        <v>0</v>
      </c>
      <c r="E17" s="108">
        <f>E18</f>
        <v>120</v>
      </c>
      <c r="F17" s="152"/>
      <c r="G17" s="65"/>
      <c r="H17" s="86"/>
      <c r="I17" s="113"/>
      <c r="J17" s="25"/>
      <c r="K17" s="26"/>
      <c r="L17" s="27"/>
      <c r="M17" s="28"/>
    </row>
    <row r="18" spans="2:13" s="18" customFormat="1" ht="57.75" customHeight="1">
      <c r="B18" s="84" t="s">
        <v>128</v>
      </c>
      <c r="C18" s="106" t="s">
        <v>147</v>
      </c>
      <c r="D18" s="107"/>
      <c r="E18" s="107">
        <v>120</v>
      </c>
      <c r="F18" s="153"/>
      <c r="G18" s="65"/>
      <c r="H18" s="86"/>
      <c r="I18" s="113"/>
      <c r="J18" s="25"/>
      <c r="K18" s="26"/>
      <c r="L18" s="27"/>
      <c r="M18" s="28"/>
    </row>
    <row r="19" spans="2:13" s="18" customFormat="1" ht="48" customHeight="1">
      <c r="B19" s="114" t="s">
        <v>58</v>
      </c>
      <c r="C19" s="105" t="s">
        <v>34</v>
      </c>
      <c r="D19" s="108"/>
      <c r="E19" s="108">
        <f>E20</f>
        <v>20</v>
      </c>
      <c r="F19" s="152"/>
      <c r="G19" s="65"/>
      <c r="H19" s="86"/>
      <c r="I19" s="116"/>
      <c r="J19" s="25"/>
      <c r="K19" s="26"/>
      <c r="L19" s="27"/>
      <c r="M19" s="28"/>
    </row>
    <row r="20" spans="2:13" s="18" customFormat="1" ht="51.75" customHeight="1">
      <c r="B20" s="84" t="s">
        <v>60</v>
      </c>
      <c r="C20" s="106" t="s">
        <v>35</v>
      </c>
      <c r="D20" s="107"/>
      <c r="E20" s="107">
        <v>20</v>
      </c>
      <c r="F20" s="168"/>
      <c r="G20" s="65"/>
      <c r="H20" s="86"/>
      <c r="I20" s="113"/>
      <c r="J20" s="30"/>
      <c r="K20" s="26"/>
      <c r="L20" s="26"/>
      <c r="M20" s="28"/>
    </row>
    <row r="21" spans="2:13" s="18" customFormat="1" ht="36.75" customHeight="1">
      <c r="B21" s="114" t="s">
        <v>6</v>
      </c>
      <c r="C21" s="105" t="s">
        <v>114</v>
      </c>
      <c r="D21" s="108"/>
      <c r="E21" s="108">
        <f>E22</f>
        <v>155.55</v>
      </c>
      <c r="F21" s="168"/>
      <c r="G21" s="65"/>
      <c r="H21" s="86"/>
      <c r="I21" s="113"/>
      <c r="J21" s="30"/>
      <c r="K21" s="26"/>
      <c r="L21" s="26"/>
      <c r="M21" s="28"/>
    </row>
    <row r="22" spans="2:13" s="18" customFormat="1" ht="30.75" customHeight="1">
      <c r="B22" s="84" t="s">
        <v>8</v>
      </c>
      <c r="C22" s="106" t="s">
        <v>115</v>
      </c>
      <c r="D22" s="107"/>
      <c r="E22" s="107">
        <v>155.55</v>
      </c>
      <c r="F22" s="171"/>
      <c r="G22" s="65"/>
      <c r="H22" s="86"/>
      <c r="I22" s="113"/>
      <c r="J22" s="30"/>
      <c r="K22" s="26"/>
      <c r="L22" s="26"/>
      <c r="M22" s="28"/>
    </row>
    <row r="23" spans="2:13" s="18" customFormat="1" ht="28.5" customHeight="1">
      <c r="B23" s="114" t="s">
        <v>61</v>
      </c>
      <c r="C23" s="105" t="s">
        <v>36</v>
      </c>
      <c r="D23" s="108">
        <f>D24</f>
        <v>0</v>
      </c>
      <c r="E23" s="108">
        <f>E24</f>
        <v>263.35</v>
      </c>
      <c r="F23" s="152"/>
      <c r="G23" s="65"/>
      <c r="H23" s="86"/>
      <c r="I23" s="113"/>
      <c r="J23" s="25"/>
      <c r="K23" s="26"/>
      <c r="L23" s="27"/>
      <c r="M23" s="28"/>
    </row>
    <row r="24" spans="2:13" s="18" customFormat="1" ht="33.75" customHeight="1">
      <c r="B24" s="84" t="s">
        <v>63</v>
      </c>
      <c r="C24" s="106" t="s">
        <v>37</v>
      </c>
      <c r="D24" s="107"/>
      <c r="E24" s="107">
        <v>263.35</v>
      </c>
      <c r="F24" s="171"/>
      <c r="G24" s="65"/>
      <c r="H24" s="86"/>
      <c r="I24" s="117"/>
      <c r="J24" s="30"/>
      <c r="K24" s="26"/>
      <c r="L24" s="27"/>
      <c r="M24" s="28"/>
    </row>
    <row r="25" spans="2:13" s="18" customFormat="1" ht="39" customHeight="1">
      <c r="B25" s="114" t="s">
        <v>64</v>
      </c>
      <c r="C25" s="105" t="s">
        <v>38</v>
      </c>
      <c r="D25" s="108">
        <f>D26</f>
        <v>0</v>
      </c>
      <c r="E25" s="108">
        <f>E26</f>
        <v>560.37</v>
      </c>
      <c r="F25" s="171"/>
      <c r="G25" s="65"/>
      <c r="H25" s="86"/>
      <c r="I25" s="117"/>
      <c r="J25" s="25"/>
      <c r="K25" s="26"/>
      <c r="L25" s="27"/>
      <c r="M25" s="28"/>
    </row>
    <row r="26" spans="2:13" s="18" customFormat="1" ht="61.5" customHeight="1">
      <c r="B26" s="85" t="s">
        <v>39</v>
      </c>
      <c r="C26" s="106" t="s">
        <v>40</v>
      </c>
      <c r="D26" s="107"/>
      <c r="E26" s="107">
        <v>560.37</v>
      </c>
      <c r="F26" s="171"/>
      <c r="G26" s="65"/>
      <c r="H26" s="86"/>
      <c r="I26" s="87"/>
      <c r="J26" s="32"/>
      <c r="K26" s="26"/>
      <c r="L26" s="27"/>
      <c r="M26" s="28"/>
    </row>
    <row r="27" spans="2:13" s="18" customFormat="1" ht="30" customHeight="1" hidden="1">
      <c r="B27" s="84" t="s">
        <v>66</v>
      </c>
      <c r="C27" s="106">
        <v>99</v>
      </c>
      <c r="D27" s="107"/>
      <c r="E27" s="118">
        <v>0</v>
      </c>
      <c r="F27" s="171"/>
      <c r="G27" s="119"/>
      <c r="H27" s="119"/>
      <c r="I27" s="87"/>
      <c r="J27" s="32"/>
      <c r="K27" s="26"/>
      <c r="L27" s="27"/>
      <c r="M27" s="28"/>
    </row>
    <row r="28" spans="2:9" s="18" customFormat="1" ht="42" customHeight="1">
      <c r="B28" s="114" t="s">
        <v>67</v>
      </c>
      <c r="C28" s="72"/>
      <c r="D28" s="108">
        <f>D8+D12+D14+D17+D19+D21+D23+D25+D27</f>
        <v>0</v>
      </c>
      <c r="E28" s="108">
        <f>E8+E12+E14+E17+E19+E21+E23+E25+E27</f>
        <v>2511.07</v>
      </c>
      <c r="F28" s="171"/>
      <c r="G28" s="65"/>
      <c r="H28" s="65"/>
      <c r="I28" s="65"/>
    </row>
    <row r="29" spans="2:9" s="18" customFormat="1" ht="45.75">
      <c r="B29" s="120"/>
      <c r="C29" s="121"/>
      <c r="D29" s="122"/>
      <c r="E29" s="123"/>
      <c r="F29" s="175"/>
      <c r="G29" s="86"/>
      <c r="H29" s="165"/>
      <c r="I29" s="65"/>
    </row>
    <row r="30" spans="2:9" s="18" customFormat="1" ht="46.5">
      <c r="B30" s="120"/>
      <c r="C30" s="124"/>
      <c r="D30" s="125"/>
      <c r="E30" s="126"/>
      <c r="F30" s="163"/>
      <c r="G30" s="86"/>
      <c r="H30" s="147"/>
      <c r="I30" s="65"/>
    </row>
    <row r="31" spans="2:9" s="18" customFormat="1" ht="46.5">
      <c r="B31" s="120"/>
      <c r="C31" s="124"/>
      <c r="D31" s="125"/>
      <c r="E31" s="126"/>
      <c r="F31" s="163"/>
      <c r="G31" s="86"/>
      <c r="H31" s="147"/>
      <c r="I31" s="65"/>
    </row>
    <row r="32" spans="2:9" s="18" customFormat="1" ht="46.5">
      <c r="B32" s="120"/>
      <c r="C32" s="124"/>
      <c r="D32" s="125"/>
      <c r="E32" s="126"/>
      <c r="F32" s="163"/>
      <c r="G32" s="86"/>
      <c r="H32" s="147"/>
      <c r="I32" s="65"/>
    </row>
    <row r="33" spans="2:9" s="18" customFormat="1" ht="45.75">
      <c r="B33" s="120"/>
      <c r="C33" s="124"/>
      <c r="D33" s="125"/>
      <c r="E33" s="126"/>
      <c r="F33" s="166"/>
      <c r="G33" s="86"/>
      <c r="H33" s="65"/>
      <c r="I33" s="65"/>
    </row>
    <row r="34" spans="2:9" s="18" customFormat="1" ht="46.5">
      <c r="B34" s="120"/>
      <c r="C34" s="124"/>
      <c r="D34" s="125"/>
      <c r="E34" s="126"/>
      <c r="F34" s="163"/>
      <c r="G34" s="86"/>
      <c r="H34" s="65"/>
      <c r="I34" s="65"/>
    </row>
    <row r="35" spans="2:9" s="18" customFormat="1" ht="46.5">
      <c r="B35" s="120"/>
      <c r="C35" s="124"/>
      <c r="D35" s="125"/>
      <c r="E35" s="126"/>
      <c r="F35" s="163"/>
      <c r="G35" s="86"/>
      <c r="H35" s="65"/>
      <c r="I35" s="65"/>
    </row>
    <row r="36" spans="2:9" s="18" customFormat="1" ht="46.5">
      <c r="B36" s="120"/>
      <c r="C36" s="124"/>
      <c r="D36" s="125"/>
      <c r="E36" s="126"/>
      <c r="F36" s="163"/>
      <c r="G36" s="86"/>
      <c r="H36" s="65"/>
      <c r="I36" s="65"/>
    </row>
    <row r="37" spans="2:9" s="18" customFormat="1" ht="45.75">
      <c r="B37" s="120"/>
      <c r="C37" s="124"/>
      <c r="D37" s="125"/>
      <c r="E37" s="126"/>
      <c r="F37" s="166"/>
      <c r="G37" s="86"/>
      <c r="H37" s="65"/>
      <c r="I37" s="65"/>
    </row>
    <row r="38" spans="2:9" s="18" customFormat="1" ht="46.5">
      <c r="B38" s="120"/>
      <c r="C38" s="124"/>
      <c r="D38" s="125"/>
      <c r="E38" s="126"/>
      <c r="F38" s="163"/>
      <c r="G38" s="86"/>
      <c r="H38" s="65"/>
      <c r="I38" s="65"/>
    </row>
    <row r="39" spans="2:9" s="18" customFormat="1" ht="46.5">
      <c r="B39" s="120"/>
      <c r="C39" s="124"/>
      <c r="D39" s="125"/>
      <c r="E39" s="126"/>
      <c r="F39" s="163"/>
      <c r="G39" s="86"/>
      <c r="H39" s="65"/>
      <c r="I39" s="65"/>
    </row>
    <row r="40" spans="2:9" s="18" customFormat="1" ht="26.25">
      <c r="B40" s="120"/>
      <c r="C40" s="124"/>
      <c r="D40" s="125"/>
      <c r="E40" s="126"/>
      <c r="F40" s="126"/>
      <c r="G40" s="86"/>
      <c r="H40" s="65"/>
      <c r="I40" s="65"/>
    </row>
    <row r="41" spans="2:9" s="18" customFormat="1" ht="46.5">
      <c r="B41" s="120"/>
      <c r="C41" s="124"/>
      <c r="D41" s="125"/>
      <c r="E41" s="126"/>
      <c r="F41" s="126"/>
      <c r="G41" s="86"/>
      <c r="H41" s="147"/>
      <c r="I41" s="65"/>
    </row>
    <row r="42" spans="2:9" s="18" customFormat="1" ht="46.5">
      <c r="B42" s="120"/>
      <c r="C42" s="124"/>
      <c r="D42" s="125"/>
      <c r="E42" s="126"/>
      <c r="F42" s="126"/>
      <c r="G42" s="86"/>
      <c r="H42" s="147"/>
      <c r="I42" s="65"/>
    </row>
    <row r="43" spans="2:9" s="18" customFormat="1" ht="46.5">
      <c r="B43" s="120"/>
      <c r="C43" s="124"/>
      <c r="D43" s="125"/>
      <c r="E43" s="126"/>
      <c r="F43" s="126"/>
      <c r="G43" s="86"/>
      <c r="H43" s="147"/>
      <c r="I43" s="65"/>
    </row>
    <row r="44" spans="2:9" s="18" customFormat="1" ht="46.5">
      <c r="B44" s="120"/>
      <c r="C44" s="124"/>
      <c r="D44" s="125"/>
      <c r="E44" s="126"/>
      <c r="F44" s="126"/>
      <c r="G44" s="86"/>
      <c r="H44" s="147"/>
      <c r="I44" s="65"/>
    </row>
    <row r="45" spans="2:9" s="18" customFormat="1" ht="46.5">
      <c r="B45" s="120"/>
      <c r="C45" s="124"/>
      <c r="D45" s="125"/>
      <c r="E45" s="126"/>
      <c r="F45" s="163"/>
      <c r="G45" s="86"/>
      <c r="H45" s="147"/>
      <c r="I45" s="65"/>
    </row>
    <row r="46" spans="2:9" s="18" customFormat="1" ht="46.5">
      <c r="B46" s="120"/>
      <c r="C46" s="124"/>
      <c r="D46" s="125"/>
      <c r="E46" s="126"/>
      <c r="F46" s="163"/>
      <c r="G46" s="86"/>
      <c r="H46" s="147"/>
      <c r="I46" s="65"/>
    </row>
    <row r="47" spans="2:9" s="18" customFormat="1" ht="46.5">
      <c r="B47" s="120"/>
      <c r="C47" s="124"/>
      <c r="D47" s="125"/>
      <c r="E47" s="126"/>
      <c r="F47" s="163"/>
      <c r="G47" s="86"/>
      <c r="H47" s="147"/>
      <c r="I47" s="65"/>
    </row>
    <row r="48" spans="2:9" s="18" customFormat="1" ht="46.5">
      <c r="B48" s="120"/>
      <c r="C48" s="124"/>
      <c r="D48" s="125"/>
      <c r="E48" s="126"/>
      <c r="F48" s="163"/>
      <c r="G48" s="86"/>
      <c r="H48" s="147"/>
      <c r="I48" s="65"/>
    </row>
    <row r="49" spans="2:9" s="18" customFormat="1" ht="46.5">
      <c r="B49" s="120"/>
      <c r="C49" s="124"/>
      <c r="D49" s="125"/>
      <c r="E49" s="126"/>
      <c r="F49" s="163"/>
      <c r="G49" s="86"/>
      <c r="H49" s="147"/>
      <c r="I49" s="65"/>
    </row>
    <row r="50" spans="2:9" s="18" customFormat="1" ht="46.5">
      <c r="B50" s="120"/>
      <c r="C50" s="124"/>
      <c r="D50" s="125"/>
      <c r="E50" s="126"/>
      <c r="F50" s="163"/>
      <c r="G50" s="86"/>
      <c r="H50" s="147"/>
      <c r="I50" s="65"/>
    </row>
    <row r="51" spans="2:11" s="18" customFormat="1" ht="46.5">
      <c r="B51" s="33"/>
      <c r="C51" s="34"/>
      <c r="D51" s="35"/>
      <c r="E51" s="36"/>
      <c r="F51" s="163"/>
      <c r="G51" s="28"/>
      <c r="H51" s="147"/>
      <c r="K51" s="147"/>
    </row>
    <row r="52" spans="2:8" s="18" customFormat="1" ht="46.5">
      <c r="B52" s="33"/>
      <c r="C52" s="34"/>
      <c r="D52" s="35"/>
      <c r="E52" s="36"/>
      <c r="F52" s="163"/>
      <c r="G52" s="28"/>
      <c r="H52" s="147"/>
    </row>
    <row r="53" spans="2:7" s="18" customFormat="1" ht="18.75">
      <c r="B53" s="33"/>
      <c r="C53" s="34"/>
      <c r="D53" s="35"/>
      <c r="E53" s="36"/>
      <c r="F53" s="36"/>
      <c r="G53" s="28"/>
    </row>
    <row r="54" spans="2:7" s="18" customFormat="1" ht="45.75">
      <c r="B54" s="33"/>
      <c r="C54" s="34"/>
      <c r="D54" s="35"/>
      <c r="E54" s="36"/>
      <c r="F54" s="166"/>
      <c r="G54" s="28"/>
    </row>
    <row r="55" spans="2:7" s="18" customFormat="1" ht="46.5">
      <c r="B55" s="33"/>
      <c r="C55" s="34"/>
      <c r="D55" s="35"/>
      <c r="E55" s="36"/>
      <c r="F55" s="163"/>
      <c r="G55" s="28"/>
    </row>
    <row r="56" spans="2:7" s="18" customFormat="1" ht="46.5">
      <c r="B56" s="33"/>
      <c r="C56" s="34"/>
      <c r="D56" s="35"/>
      <c r="E56" s="36"/>
      <c r="F56" s="163"/>
      <c r="G56" s="28"/>
    </row>
    <row r="57" spans="2:7" s="18" customFormat="1" ht="46.5">
      <c r="B57" s="33"/>
      <c r="C57" s="34"/>
      <c r="D57" s="35"/>
      <c r="E57" s="36"/>
      <c r="F57" s="163"/>
      <c r="G57" s="28"/>
    </row>
    <row r="58" spans="2:8" s="18" customFormat="1" ht="46.5">
      <c r="B58" s="33"/>
      <c r="C58" s="34"/>
      <c r="D58" s="35"/>
      <c r="E58" s="36"/>
      <c r="F58" s="163"/>
      <c r="G58" s="28"/>
      <c r="H58" s="147"/>
    </row>
    <row r="59" spans="2:8" s="18" customFormat="1" ht="46.5">
      <c r="B59" s="33"/>
      <c r="C59" s="34"/>
      <c r="D59" s="35"/>
      <c r="E59" s="36"/>
      <c r="F59" s="163"/>
      <c r="G59" s="28"/>
      <c r="H59" s="147"/>
    </row>
    <row r="60" spans="2:7" s="18" customFormat="1" ht="18.75">
      <c r="B60" s="33"/>
      <c r="C60" s="34"/>
      <c r="D60" s="35"/>
      <c r="E60" s="36"/>
      <c r="F60" s="36"/>
      <c r="G60" s="28"/>
    </row>
    <row r="61" spans="2:7" s="18" customFormat="1" ht="18.75">
      <c r="B61" s="33"/>
      <c r="C61" s="34"/>
      <c r="D61" s="35"/>
      <c r="E61" s="36"/>
      <c r="F61" s="36"/>
      <c r="G61" s="28"/>
    </row>
    <row r="62" spans="2:7" s="18" customFormat="1" ht="18.75">
      <c r="B62" s="33"/>
      <c r="C62" s="34"/>
      <c r="D62" s="35"/>
      <c r="E62" s="36"/>
      <c r="F62" s="36"/>
      <c r="G62" s="28"/>
    </row>
    <row r="63" spans="2:7" s="18" customFormat="1" ht="18.75">
      <c r="B63" s="33"/>
      <c r="C63" s="34"/>
      <c r="D63" s="35"/>
      <c r="E63" s="36"/>
      <c r="F63" s="36"/>
      <c r="G63" s="28"/>
    </row>
    <row r="64" spans="2:7" s="18" customFormat="1" ht="18.75">
      <c r="B64" s="33"/>
      <c r="C64" s="34"/>
      <c r="D64" s="35"/>
      <c r="E64" s="36"/>
      <c r="F64" s="36"/>
      <c r="G64" s="28"/>
    </row>
    <row r="65" spans="2:7" s="18" customFormat="1" ht="18.75">
      <c r="B65" s="33"/>
      <c r="C65" s="34"/>
      <c r="D65" s="35"/>
      <c r="E65" s="36"/>
      <c r="F65" s="36"/>
      <c r="G65" s="28"/>
    </row>
    <row r="66" spans="2:7" s="18" customFormat="1" ht="18.75">
      <c r="B66" s="37"/>
      <c r="C66" s="38"/>
      <c r="D66" s="35"/>
      <c r="E66" s="36"/>
      <c r="F66" s="36"/>
      <c r="G66" s="28"/>
    </row>
    <row r="67" spans="2:7" s="18" customFormat="1" ht="18.75">
      <c r="B67" s="39"/>
      <c r="C67" s="38"/>
      <c r="D67" s="35"/>
      <c r="E67" s="36"/>
      <c r="F67" s="36"/>
      <c r="G67" s="28"/>
    </row>
    <row r="68" spans="2:7" s="18" customFormat="1" ht="18.75">
      <c r="B68" s="39"/>
      <c r="C68" s="38"/>
      <c r="D68" s="35"/>
      <c r="E68" s="36"/>
      <c r="F68" s="36"/>
      <c r="G68" s="28"/>
    </row>
    <row r="69" spans="2:7" s="18" customFormat="1" ht="18.75">
      <c r="B69" s="39"/>
      <c r="C69" s="38"/>
      <c r="D69" s="35"/>
      <c r="E69" s="36"/>
      <c r="F69" s="36"/>
      <c r="G69" s="28"/>
    </row>
    <row r="70" spans="2:7" s="18" customFormat="1" ht="18.75">
      <c r="B70" s="39"/>
      <c r="C70" s="38"/>
      <c r="D70" s="35"/>
      <c r="E70" s="36"/>
      <c r="F70" s="36"/>
      <c r="G70" s="28"/>
    </row>
    <row r="71" spans="2:7" s="18" customFormat="1" ht="18.75">
      <c r="B71" s="39"/>
      <c r="C71" s="38"/>
      <c r="D71" s="35"/>
      <c r="E71" s="36"/>
      <c r="F71" s="36"/>
      <c r="G71" s="28"/>
    </row>
    <row r="72" spans="2:7" s="18" customFormat="1" ht="18.75">
      <c r="B72" s="39"/>
      <c r="C72" s="38"/>
      <c r="D72" s="35"/>
      <c r="E72" s="36"/>
      <c r="F72" s="36"/>
      <c r="G72" s="28"/>
    </row>
    <row r="73" spans="2:7" s="18" customFormat="1" ht="18.75">
      <c r="B73" s="39"/>
      <c r="C73" s="38"/>
      <c r="D73" s="35"/>
      <c r="E73" s="36"/>
      <c r="F73" s="36"/>
      <c r="G73" s="28"/>
    </row>
    <row r="74" spans="2:7" s="18" customFormat="1" ht="18.75">
      <c r="B74" s="39"/>
      <c r="C74" s="38"/>
      <c r="D74" s="35"/>
      <c r="E74" s="36"/>
      <c r="F74" s="36"/>
      <c r="G74" s="28"/>
    </row>
    <row r="75" spans="2:7" s="18" customFormat="1" ht="18.75">
      <c r="B75" s="39"/>
      <c r="C75" s="38"/>
      <c r="D75" s="35"/>
      <c r="E75" s="36"/>
      <c r="F75" s="36"/>
      <c r="G75" s="28"/>
    </row>
    <row r="76" spans="2:7" s="18" customFormat="1" ht="18.75">
      <c r="B76" s="39"/>
      <c r="C76" s="38"/>
      <c r="D76" s="35"/>
      <c r="E76" s="36"/>
      <c r="F76" s="36"/>
      <c r="G76" s="28"/>
    </row>
    <row r="77" spans="2:7" s="18" customFormat="1" ht="18.75">
      <c r="B77" s="39"/>
      <c r="C77" s="38"/>
      <c r="D77" s="35"/>
      <c r="E77" s="36"/>
      <c r="F77" s="36"/>
      <c r="G77" s="28"/>
    </row>
    <row r="78" spans="2:7" s="18" customFormat="1" ht="18.75">
      <c r="B78" s="39"/>
      <c r="C78" s="38"/>
      <c r="D78" s="35"/>
      <c r="E78" s="36"/>
      <c r="F78" s="36"/>
      <c r="G78" s="28"/>
    </row>
    <row r="79" spans="2:7" s="18" customFormat="1" ht="18.75">
      <c r="B79" s="39"/>
      <c r="C79" s="38"/>
      <c r="D79" s="35"/>
      <c r="E79" s="36"/>
      <c r="F79" s="36"/>
      <c r="G79" s="28"/>
    </row>
    <row r="80" spans="2:7" s="18" customFormat="1" ht="18.75">
      <c r="B80" s="39"/>
      <c r="C80" s="38"/>
      <c r="D80" s="35"/>
      <c r="E80" s="36"/>
      <c r="F80" s="36"/>
      <c r="G80" s="28"/>
    </row>
    <row r="81" spans="2:7" s="18" customFormat="1" ht="18.75">
      <c r="B81" s="39"/>
      <c r="C81" s="38"/>
      <c r="D81" s="35"/>
      <c r="E81" s="36"/>
      <c r="F81" s="36"/>
      <c r="G81" s="28"/>
    </row>
    <row r="82" spans="2:7" s="18" customFormat="1" ht="18.75">
      <c r="B82" s="39"/>
      <c r="C82" s="38"/>
      <c r="D82" s="35"/>
      <c r="E82" s="36"/>
      <c r="F82" s="36"/>
      <c r="G82" s="28"/>
    </row>
    <row r="83" spans="2:7" s="18" customFormat="1" ht="18.75">
      <c r="B83" s="39"/>
      <c r="C83" s="38"/>
      <c r="D83" s="35"/>
      <c r="E83" s="36"/>
      <c r="F83" s="36"/>
      <c r="G83" s="28"/>
    </row>
    <row r="84" spans="2:7" s="18" customFormat="1" ht="18.75">
      <c r="B84" s="39"/>
      <c r="C84" s="38"/>
      <c r="D84" s="35"/>
      <c r="E84" s="36"/>
      <c r="F84" s="36"/>
      <c r="G84" s="28"/>
    </row>
    <row r="85" spans="2:7" s="18" customFormat="1" ht="18.75">
      <c r="B85" s="39"/>
      <c r="C85" s="38"/>
      <c r="D85" s="35"/>
      <c r="E85" s="36"/>
      <c r="F85" s="36"/>
      <c r="G85" s="28"/>
    </row>
    <row r="86" spans="2:7" s="18" customFormat="1" ht="18.75">
      <c r="B86" s="39"/>
      <c r="C86" s="38"/>
      <c r="D86" s="35"/>
      <c r="E86" s="36"/>
      <c r="F86" s="36"/>
      <c r="G86" s="28"/>
    </row>
    <row r="87" spans="2:7" s="18" customFormat="1" ht="18.75">
      <c r="B87" s="39"/>
      <c r="C87" s="38"/>
      <c r="D87" s="35"/>
      <c r="E87" s="36"/>
      <c r="F87" s="36"/>
      <c r="G87" s="28"/>
    </row>
    <row r="88" spans="2:7" s="18" customFormat="1" ht="18.75">
      <c r="B88" s="39"/>
      <c r="C88" s="38"/>
      <c r="D88" s="35"/>
      <c r="E88" s="36"/>
      <c r="F88" s="36"/>
      <c r="G88" s="28"/>
    </row>
    <row r="89" spans="2:7" s="18" customFormat="1" ht="18.75">
      <c r="B89" s="39"/>
      <c r="C89" s="38"/>
      <c r="D89" s="35"/>
      <c r="E89" s="36"/>
      <c r="F89" s="36"/>
      <c r="G89" s="28"/>
    </row>
    <row r="90" spans="2:7" s="18" customFormat="1" ht="18.75">
      <c r="B90" s="39"/>
      <c r="C90" s="38"/>
      <c r="D90" s="35"/>
      <c r="E90" s="36"/>
      <c r="F90" s="36"/>
      <c r="G90" s="28"/>
    </row>
    <row r="91" spans="2:7" s="18" customFormat="1" ht="18.75">
      <c r="B91" s="39"/>
      <c r="C91" s="38"/>
      <c r="D91" s="35"/>
      <c r="E91" s="36"/>
      <c r="F91" s="36"/>
      <c r="G91" s="28"/>
    </row>
    <row r="92" spans="2:7" s="18" customFormat="1" ht="18.75">
      <c r="B92" s="39"/>
      <c r="C92" s="38"/>
      <c r="D92" s="35"/>
      <c r="E92" s="36"/>
      <c r="F92" s="36"/>
      <c r="G92" s="28"/>
    </row>
    <row r="93" spans="2:7" s="18" customFormat="1" ht="18.75">
      <c r="B93" s="39"/>
      <c r="C93" s="38"/>
      <c r="D93" s="35"/>
      <c r="E93" s="36"/>
      <c r="F93" s="36"/>
      <c r="G93" s="28"/>
    </row>
    <row r="94" spans="2:7" s="18" customFormat="1" ht="18.75">
      <c r="B94" s="39"/>
      <c r="C94" s="38"/>
      <c r="D94" s="35"/>
      <c r="E94" s="36"/>
      <c r="F94" s="36"/>
      <c r="G94" s="28"/>
    </row>
    <row r="95" spans="2:7" s="18" customFormat="1" ht="18.75">
      <c r="B95" s="39"/>
      <c r="C95" s="38"/>
      <c r="D95" s="35"/>
      <c r="E95" s="36"/>
      <c r="F95" s="36"/>
      <c r="G95" s="28"/>
    </row>
    <row r="96" spans="2:7" ht="13.5">
      <c r="B96" s="31"/>
      <c r="C96" s="40"/>
      <c r="D96" s="41"/>
      <c r="E96" s="42"/>
      <c r="F96" s="42"/>
      <c r="G96" s="43"/>
    </row>
    <row r="97" spans="2:7" ht="13.5">
      <c r="B97" s="31"/>
      <c r="C97" s="40"/>
      <c r="D97" s="41"/>
      <c r="E97" s="42"/>
      <c r="F97" s="42"/>
      <c r="G97" s="43"/>
    </row>
    <row r="98" spans="2:7" ht="13.5">
      <c r="B98" s="31"/>
      <c r="C98" s="40"/>
      <c r="D98" s="41"/>
      <c r="E98" s="42"/>
      <c r="F98" s="42"/>
      <c r="G98" s="43"/>
    </row>
    <row r="99" spans="2:7" ht="13.5">
      <c r="B99" s="31"/>
      <c r="C99" s="40"/>
      <c r="D99" s="41"/>
      <c r="E99" s="42"/>
      <c r="F99" s="42"/>
      <c r="G99" s="43"/>
    </row>
    <row r="100" spans="2:7" ht="13.5">
      <c r="B100" s="31"/>
      <c r="C100" s="40"/>
      <c r="D100" s="41"/>
      <c r="E100" s="42"/>
      <c r="F100" s="42"/>
      <c r="G100" s="43"/>
    </row>
    <row r="101" spans="2:7" ht="13.5">
      <c r="B101" s="31"/>
      <c r="C101" s="40"/>
      <c r="D101" s="41"/>
      <c r="E101" s="42"/>
      <c r="F101" s="42"/>
      <c r="G101" s="43"/>
    </row>
    <row r="102" spans="2:7" ht="13.5">
      <c r="B102" s="31"/>
      <c r="C102" s="40"/>
      <c r="D102" s="41"/>
      <c r="E102" s="42"/>
      <c r="F102" s="42"/>
      <c r="G102" s="43"/>
    </row>
    <row r="103" spans="2:7" ht="13.5">
      <c r="B103" s="31"/>
      <c r="C103" s="40"/>
      <c r="D103" s="41"/>
      <c r="E103" s="42"/>
      <c r="F103" s="42"/>
      <c r="G103" s="43"/>
    </row>
    <row r="104" spans="2:7" ht="13.5">
      <c r="B104" s="31"/>
      <c r="C104" s="40"/>
      <c r="D104" s="41"/>
      <c r="E104" s="42"/>
      <c r="F104" s="42"/>
      <c r="G104" s="43"/>
    </row>
    <row r="105" spans="2:7" ht="13.5">
      <c r="B105" s="31"/>
      <c r="C105" s="40"/>
      <c r="D105" s="41"/>
      <c r="E105" s="42"/>
      <c r="F105" s="42"/>
      <c r="G105" s="43"/>
    </row>
    <row r="106" spans="2:7" ht="13.5">
      <c r="B106" s="31"/>
      <c r="C106" s="40"/>
      <c r="D106" s="41"/>
      <c r="E106" s="42"/>
      <c r="F106" s="42"/>
      <c r="G106" s="43"/>
    </row>
    <row r="107" spans="2:7" ht="13.5">
      <c r="B107" s="31"/>
      <c r="C107" s="40"/>
      <c r="D107" s="41"/>
      <c r="E107" s="42"/>
      <c r="F107" s="42"/>
      <c r="G107" s="43"/>
    </row>
    <row r="108" spans="2:7" ht="13.5">
      <c r="B108" s="31"/>
      <c r="C108" s="40"/>
      <c r="D108" s="41"/>
      <c r="E108" s="42"/>
      <c r="F108" s="42"/>
      <c r="G108" s="43"/>
    </row>
    <row r="109" spans="2:7" ht="13.5">
      <c r="B109" s="31"/>
      <c r="C109" s="40"/>
      <c r="D109" s="41"/>
      <c r="E109" s="42"/>
      <c r="F109" s="42"/>
      <c r="G109" s="43"/>
    </row>
    <row r="110" spans="2:7" ht="13.5">
      <c r="B110" s="31"/>
      <c r="C110" s="40"/>
      <c r="D110" s="41"/>
      <c r="E110" s="42"/>
      <c r="F110" s="42"/>
      <c r="G110" s="43"/>
    </row>
    <row r="111" spans="2:7" ht="13.5">
      <c r="B111" s="31"/>
      <c r="C111" s="40"/>
      <c r="D111" s="41"/>
      <c r="E111" s="42"/>
      <c r="F111" s="42"/>
      <c r="G111" s="43"/>
    </row>
    <row r="112" spans="2:7" ht="13.5">
      <c r="B112" s="31"/>
      <c r="C112" s="40"/>
      <c r="D112" s="41"/>
      <c r="E112" s="42"/>
      <c r="F112" s="42"/>
      <c r="G112" s="43"/>
    </row>
    <row r="113" spans="2:7" ht="13.5">
      <c r="B113" s="31"/>
      <c r="C113" s="40"/>
      <c r="D113" s="41"/>
      <c r="E113" s="42"/>
      <c r="F113" s="42"/>
      <c r="G113" s="43"/>
    </row>
    <row r="114" spans="2:7" ht="13.5">
      <c r="B114" s="31"/>
      <c r="C114" s="40"/>
      <c r="D114" s="41"/>
      <c r="E114" s="42"/>
      <c r="F114" s="42"/>
      <c r="G114" s="43"/>
    </row>
    <row r="115" ht="13.5">
      <c r="C115" s="17"/>
    </row>
    <row r="116" ht="13.5">
      <c r="C116" s="17"/>
    </row>
    <row r="117" ht="13.5">
      <c r="C117" s="17"/>
    </row>
    <row r="118" ht="13.5">
      <c r="C118" s="17"/>
    </row>
  </sheetData>
  <sheetProtection/>
  <mergeCells count="3">
    <mergeCell ref="C1:I2"/>
    <mergeCell ref="B4:E4"/>
    <mergeCell ref="C3:I3"/>
  </mergeCells>
  <printOptions/>
  <pageMargins left="0.7480314960629921" right="0.3937007874015748" top="0.07874015748031496" bottom="0.1968503937007874" header="0.07874015748031496" footer="0.2755905511811024"/>
  <pageSetup fitToHeight="0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B1:M118"/>
  <sheetViews>
    <sheetView view="pageBreakPreview" zoomScale="50" zoomScaleNormal="90" zoomScaleSheetLayoutView="50" zoomScalePageLayoutView="0" workbookViewId="0" topLeftCell="A10">
      <selection activeCell="E22" sqref="E22"/>
    </sheetView>
  </sheetViews>
  <sheetFormatPr defaultColWidth="9.00390625" defaultRowHeight="12.75"/>
  <cols>
    <col min="1" max="1" width="25.25390625" style="0" customWidth="1"/>
    <col min="2" max="2" width="80.875" style="8" customWidth="1"/>
    <col min="3" max="3" width="21.00390625" style="5" customWidth="1"/>
    <col min="4" max="4" width="31.375" style="7" customWidth="1"/>
    <col min="5" max="6" width="33.875" style="3" customWidth="1"/>
  </cols>
  <sheetData>
    <row r="1" spans="2:9" ht="43.5" customHeight="1">
      <c r="B1" s="70"/>
      <c r="C1" s="262" t="s">
        <v>220</v>
      </c>
      <c r="D1" s="262"/>
      <c r="E1" s="262"/>
      <c r="F1" s="262"/>
      <c r="G1" s="262"/>
      <c r="H1" s="262"/>
      <c r="I1" s="262"/>
    </row>
    <row r="2" spans="2:9" ht="94.5" customHeight="1" hidden="1">
      <c r="B2" s="70"/>
      <c r="C2" s="262"/>
      <c r="D2" s="262"/>
      <c r="E2" s="262"/>
      <c r="F2" s="262"/>
      <c r="G2" s="262"/>
      <c r="H2" s="262"/>
      <c r="I2" s="262"/>
    </row>
    <row r="3" spans="2:9" ht="136.5" customHeight="1">
      <c r="B3" s="70"/>
      <c r="C3" s="263" t="s">
        <v>229</v>
      </c>
      <c r="D3" s="263"/>
      <c r="E3" s="263"/>
      <c r="F3" s="263"/>
      <c r="G3" s="263"/>
      <c r="H3" s="263"/>
      <c r="I3" s="263"/>
    </row>
    <row r="4" spans="2:9" ht="96.75" customHeight="1">
      <c r="B4" s="236" t="s">
        <v>230</v>
      </c>
      <c r="C4" s="236"/>
      <c r="D4" s="236"/>
      <c r="E4" s="236"/>
      <c r="F4" s="71"/>
      <c r="G4" s="71"/>
      <c r="H4" s="66"/>
      <c r="I4" s="65"/>
    </row>
    <row r="5" spans="2:9" s="9" customFormat="1" ht="26.25">
      <c r="B5" s="71"/>
      <c r="C5" s="109"/>
      <c r="D5" s="71"/>
      <c r="E5" s="110"/>
      <c r="F5" s="110"/>
      <c r="G5" s="71"/>
      <c r="H5" s="66"/>
      <c r="I5" s="111"/>
    </row>
    <row r="6" spans="2:9" s="21" customFormat="1" ht="102" customHeight="1">
      <c r="B6" s="68" t="s">
        <v>21</v>
      </c>
      <c r="C6" s="68" t="s">
        <v>41</v>
      </c>
      <c r="D6" s="68" t="s">
        <v>197</v>
      </c>
      <c r="E6" s="68" t="s">
        <v>198</v>
      </c>
      <c r="F6" s="117"/>
      <c r="G6" s="111"/>
      <c r="H6" s="111"/>
      <c r="I6" s="111"/>
    </row>
    <row r="7" spans="2:13" s="21" customFormat="1" ht="26.25">
      <c r="B7" s="68">
        <v>1</v>
      </c>
      <c r="C7" s="69">
        <v>2</v>
      </c>
      <c r="D7" s="68">
        <v>3</v>
      </c>
      <c r="E7" s="68">
        <v>4</v>
      </c>
      <c r="F7" s="117"/>
      <c r="G7" s="111"/>
      <c r="H7" s="112"/>
      <c r="I7" s="113"/>
      <c r="J7" s="25"/>
      <c r="K7" s="26"/>
      <c r="L7" s="27"/>
      <c r="M7" s="24"/>
    </row>
    <row r="8" spans="2:13" s="18" customFormat="1" ht="39.75" customHeight="1">
      <c r="B8" s="114" t="s">
        <v>50</v>
      </c>
      <c r="C8" s="72" t="s">
        <v>29</v>
      </c>
      <c r="D8" s="108">
        <f>D9+D10+D11</f>
        <v>1339.4</v>
      </c>
      <c r="E8" s="108">
        <f>E9+E10+E11</f>
        <v>1339.4</v>
      </c>
      <c r="F8" s="152"/>
      <c r="G8" s="65"/>
      <c r="H8" s="86"/>
      <c r="I8" s="113"/>
      <c r="J8" s="25"/>
      <c r="K8" s="29"/>
      <c r="L8" s="27"/>
      <c r="M8" s="28"/>
    </row>
    <row r="9" spans="2:13" s="18" customFormat="1" ht="75" customHeight="1">
      <c r="B9" s="84" t="s">
        <v>119</v>
      </c>
      <c r="C9" s="73" t="s">
        <v>120</v>
      </c>
      <c r="D9" s="107">
        <v>406.43</v>
      </c>
      <c r="E9" s="107">
        <v>406.43</v>
      </c>
      <c r="F9" s="153"/>
      <c r="G9" s="65"/>
      <c r="H9" s="86"/>
      <c r="I9" s="113"/>
      <c r="J9" s="25"/>
      <c r="K9" s="29"/>
      <c r="L9" s="27"/>
      <c r="M9" s="28"/>
    </row>
    <row r="10" spans="2:13" s="18" customFormat="1" ht="106.5" customHeight="1">
      <c r="B10" s="84" t="s">
        <v>20</v>
      </c>
      <c r="C10" s="73" t="s">
        <v>30</v>
      </c>
      <c r="D10" s="107">
        <v>912.97</v>
      </c>
      <c r="E10" s="107">
        <v>912.97</v>
      </c>
      <c r="F10" s="161"/>
      <c r="G10" s="65"/>
      <c r="H10" s="86"/>
      <c r="I10" s="113"/>
      <c r="J10" s="25"/>
      <c r="K10" s="26"/>
      <c r="L10" s="26"/>
      <c r="M10" s="28"/>
    </row>
    <row r="11" spans="2:13" s="18" customFormat="1" ht="34.5" customHeight="1">
      <c r="B11" s="75" t="s">
        <v>2</v>
      </c>
      <c r="C11" s="73" t="s">
        <v>113</v>
      </c>
      <c r="D11" s="107">
        <v>20</v>
      </c>
      <c r="E11" s="107">
        <v>20</v>
      </c>
      <c r="F11" s="153"/>
      <c r="G11" s="65"/>
      <c r="H11" s="86"/>
      <c r="I11" s="113"/>
      <c r="J11" s="25"/>
      <c r="K11" s="26"/>
      <c r="L11" s="27"/>
      <c r="M11" s="28"/>
    </row>
    <row r="12" spans="2:13" s="18" customFormat="1" ht="39" customHeight="1">
      <c r="B12" s="76" t="s">
        <v>159</v>
      </c>
      <c r="C12" s="72" t="s">
        <v>162</v>
      </c>
      <c r="D12" s="108">
        <f>D13</f>
        <v>52.4</v>
      </c>
      <c r="E12" s="108">
        <f>E13</f>
        <v>52.4</v>
      </c>
      <c r="F12" s="152"/>
      <c r="G12" s="65"/>
      <c r="H12" s="86"/>
      <c r="I12" s="113"/>
      <c r="J12" s="25"/>
      <c r="K12" s="26"/>
      <c r="L12" s="27"/>
      <c r="M12" s="28"/>
    </row>
    <row r="13" spans="2:13" s="18" customFormat="1" ht="41.25" customHeight="1">
      <c r="B13" s="85" t="s">
        <v>160</v>
      </c>
      <c r="C13" s="73" t="s">
        <v>161</v>
      </c>
      <c r="D13" s="107">
        <v>52.4</v>
      </c>
      <c r="E13" s="107">
        <v>52.4</v>
      </c>
      <c r="F13" s="153"/>
      <c r="G13" s="65"/>
      <c r="H13" s="86"/>
      <c r="I13" s="113"/>
      <c r="J13" s="25"/>
      <c r="K13" s="26"/>
      <c r="L13" s="27"/>
      <c r="M13" s="28"/>
    </row>
    <row r="14" spans="2:13" s="18" customFormat="1" ht="56.25" customHeight="1" hidden="1">
      <c r="B14" s="76" t="s">
        <v>55</v>
      </c>
      <c r="C14" s="72" t="s">
        <v>31</v>
      </c>
      <c r="D14" s="108">
        <f>D15+D16</f>
        <v>0</v>
      </c>
      <c r="E14" s="108">
        <f>E15+E16</f>
        <v>0</v>
      </c>
      <c r="F14" s="152"/>
      <c r="G14" s="65"/>
      <c r="H14" s="86"/>
      <c r="I14" s="113"/>
      <c r="J14" s="25"/>
      <c r="K14" s="26"/>
      <c r="L14" s="26"/>
      <c r="M14" s="28"/>
    </row>
    <row r="15" spans="2:13" s="18" customFormat="1" ht="98.25" customHeight="1" hidden="1">
      <c r="B15" s="84" t="s">
        <v>127</v>
      </c>
      <c r="C15" s="73" t="s">
        <v>146</v>
      </c>
      <c r="D15" s="107"/>
      <c r="E15" s="107"/>
      <c r="F15" s="153"/>
      <c r="G15" s="65"/>
      <c r="H15" s="86"/>
      <c r="I15" s="113"/>
      <c r="J15" s="25"/>
      <c r="K15" s="26"/>
      <c r="L15" s="26"/>
      <c r="M15" s="28"/>
    </row>
    <row r="16" spans="2:13" s="18" customFormat="1" ht="73.5" customHeight="1" hidden="1">
      <c r="B16" s="77" t="s">
        <v>77</v>
      </c>
      <c r="C16" s="73" t="s">
        <v>32</v>
      </c>
      <c r="D16" s="107"/>
      <c r="E16" s="107"/>
      <c r="F16" s="153"/>
      <c r="G16" s="65"/>
      <c r="H16" s="86"/>
      <c r="I16" s="113"/>
      <c r="J16" s="30"/>
      <c r="K16" s="26"/>
      <c r="L16" s="26"/>
      <c r="M16" s="28"/>
    </row>
    <row r="17" spans="2:13" s="18" customFormat="1" ht="52.5" customHeight="1">
      <c r="B17" s="115" t="s">
        <v>56</v>
      </c>
      <c r="C17" s="105" t="s">
        <v>33</v>
      </c>
      <c r="D17" s="108">
        <f>D18</f>
        <v>120</v>
      </c>
      <c r="E17" s="108">
        <f>E18</f>
        <v>120</v>
      </c>
      <c r="F17" s="152"/>
      <c r="G17" s="65"/>
      <c r="H17" s="86"/>
      <c r="I17" s="113"/>
      <c r="J17" s="25"/>
      <c r="K17" s="26"/>
      <c r="L17" s="27"/>
      <c r="M17" s="28"/>
    </row>
    <row r="18" spans="2:13" s="18" customFormat="1" ht="57.75" customHeight="1">
      <c r="B18" s="84" t="s">
        <v>128</v>
      </c>
      <c r="C18" s="106" t="s">
        <v>147</v>
      </c>
      <c r="D18" s="107">
        <v>120</v>
      </c>
      <c r="E18" s="107">
        <v>120</v>
      </c>
      <c r="F18" s="153"/>
      <c r="G18" s="65"/>
      <c r="H18" s="86"/>
      <c r="I18" s="113"/>
      <c r="J18" s="25"/>
      <c r="K18" s="26"/>
      <c r="L18" s="27"/>
      <c r="M18" s="28"/>
    </row>
    <row r="19" spans="2:13" s="18" customFormat="1" ht="48" customHeight="1">
      <c r="B19" s="114" t="s">
        <v>58</v>
      </c>
      <c r="C19" s="105" t="s">
        <v>34</v>
      </c>
      <c r="D19" s="108">
        <f>D20</f>
        <v>20</v>
      </c>
      <c r="E19" s="108">
        <f>E20</f>
        <v>20</v>
      </c>
      <c r="F19" s="152"/>
      <c r="G19" s="65"/>
      <c r="H19" s="86"/>
      <c r="I19" s="116"/>
      <c r="J19" s="25"/>
      <c r="K19" s="26"/>
      <c r="L19" s="27"/>
      <c r="M19" s="28"/>
    </row>
    <row r="20" spans="2:13" s="18" customFormat="1" ht="51.75" customHeight="1">
      <c r="B20" s="84" t="s">
        <v>60</v>
      </c>
      <c r="C20" s="106" t="s">
        <v>35</v>
      </c>
      <c r="D20" s="107">
        <v>20</v>
      </c>
      <c r="E20" s="107">
        <v>20</v>
      </c>
      <c r="F20" s="168"/>
      <c r="G20" s="65"/>
      <c r="H20" s="86"/>
      <c r="I20" s="113"/>
      <c r="J20" s="30"/>
      <c r="K20" s="26"/>
      <c r="L20" s="26"/>
      <c r="M20" s="28"/>
    </row>
    <row r="21" spans="2:13" s="18" customFormat="1" ht="36.75" customHeight="1">
      <c r="B21" s="114" t="s">
        <v>6</v>
      </c>
      <c r="C21" s="105" t="s">
        <v>114</v>
      </c>
      <c r="D21" s="108">
        <f>D22</f>
        <v>155.55</v>
      </c>
      <c r="E21" s="108">
        <f>E22</f>
        <v>155.55</v>
      </c>
      <c r="F21" s="168"/>
      <c r="G21" s="65"/>
      <c r="H21" s="86"/>
      <c r="I21" s="113"/>
      <c r="J21" s="30"/>
      <c r="K21" s="26"/>
      <c r="L21" s="26"/>
      <c r="M21" s="28"/>
    </row>
    <row r="22" spans="2:13" s="18" customFormat="1" ht="30.75" customHeight="1">
      <c r="B22" s="84" t="s">
        <v>8</v>
      </c>
      <c r="C22" s="106" t="s">
        <v>115</v>
      </c>
      <c r="D22" s="107">
        <v>155.55</v>
      </c>
      <c r="E22" s="107">
        <v>155.55</v>
      </c>
      <c r="F22" s="171"/>
      <c r="G22" s="65"/>
      <c r="H22" s="86"/>
      <c r="I22" s="113"/>
      <c r="J22" s="30"/>
      <c r="K22" s="26"/>
      <c r="L22" s="26"/>
      <c r="M22" s="28"/>
    </row>
    <row r="23" spans="2:13" s="18" customFormat="1" ht="28.5" customHeight="1">
      <c r="B23" s="114" t="s">
        <v>61</v>
      </c>
      <c r="C23" s="105" t="s">
        <v>36</v>
      </c>
      <c r="D23" s="108">
        <f>D24</f>
        <v>215.08</v>
      </c>
      <c r="E23" s="108">
        <f>E24</f>
        <v>156.45</v>
      </c>
      <c r="F23" s="152"/>
      <c r="G23" s="65"/>
      <c r="H23" s="86"/>
      <c r="I23" s="113"/>
      <c r="J23" s="25"/>
      <c r="K23" s="26"/>
      <c r="L23" s="27"/>
      <c r="M23" s="28"/>
    </row>
    <row r="24" spans="2:13" s="18" customFormat="1" ht="33.75" customHeight="1">
      <c r="B24" s="84" t="s">
        <v>63</v>
      </c>
      <c r="C24" s="106" t="s">
        <v>37</v>
      </c>
      <c r="D24" s="107">
        <v>215.08</v>
      </c>
      <c r="E24" s="107">
        <v>156.45</v>
      </c>
      <c r="F24" s="171"/>
      <c r="G24" s="65"/>
      <c r="H24" s="86"/>
      <c r="I24" s="117"/>
      <c r="J24" s="30"/>
      <c r="K24" s="26"/>
      <c r="L24" s="27"/>
      <c r="M24" s="28"/>
    </row>
    <row r="25" spans="2:13" s="18" customFormat="1" ht="39" customHeight="1">
      <c r="B25" s="114" t="s">
        <v>64</v>
      </c>
      <c r="C25" s="105" t="s">
        <v>38</v>
      </c>
      <c r="D25" s="108">
        <f>D26</f>
        <v>560.37</v>
      </c>
      <c r="E25" s="108">
        <f>E26</f>
        <v>560.37</v>
      </c>
      <c r="F25" s="171"/>
      <c r="G25" s="65"/>
      <c r="H25" s="86"/>
      <c r="I25" s="117"/>
      <c r="J25" s="25"/>
      <c r="K25" s="26"/>
      <c r="L25" s="27"/>
      <c r="M25" s="28"/>
    </row>
    <row r="26" spans="2:13" s="18" customFormat="1" ht="61.5" customHeight="1">
      <c r="B26" s="85" t="s">
        <v>39</v>
      </c>
      <c r="C26" s="106" t="s">
        <v>40</v>
      </c>
      <c r="D26" s="107">
        <v>560.37</v>
      </c>
      <c r="E26" s="107">
        <v>560.37</v>
      </c>
      <c r="F26" s="171"/>
      <c r="G26" s="65"/>
      <c r="H26" s="86"/>
      <c r="I26" s="87"/>
      <c r="J26" s="32"/>
      <c r="K26" s="26"/>
      <c r="L26" s="27"/>
      <c r="M26" s="28"/>
    </row>
    <row r="27" spans="2:13" s="18" customFormat="1" ht="30" customHeight="1">
      <c r="B27" s="114" t="s">
        <v>66</v>
      </c>
      <c r="C27" s="105" t="s">
        <v>200</v>
      </c>
      <c r="D27" s="108">
        <v>61.57</v>
      </c>
      <c r="E27" s="131">
        <v>120.2</v>
      </c>
      <c r="F27" s="171"/>
      <c r="G27" s="119"/>
      <c r="H27" s="119"/>
      <c r="I27" s="87"/>
      <c r="J27" s="32"/>
      <c r="K27" s="26"/>
      <c r="L27" s="27"/>
      <c r="M27" s="28"/>
    </row>
    <row r="28" spans="2:9" s="18" customFormat="1" ht="42" customHeight="1">
      <c r="B28" s="114" t="s">
        <v>67</v>
      </c>
      <c r="C28" s="72"/>
      <c r="D28" s="108">
        <f>D8+D12+D17+D19+D21+D23+D25+D27</f>
        <v>2524.3700000000003</v>
      </c>
      <c r="E28" s="108">
        <f>E8+E12+E17+E19+E21+E23+E25+E27</f>
        <v>2524.37</v>
      </c>
      <c r="F28" s="171"/>
      <c r="G28" s="65"/>
      <c r="H28" s="65"/>
      <c r="I28" s="65"/>
    </row>
    <row r="29" spans="2:9" s="18" customFormat="1" ht="45.75">
      <c r="B29" s="120"/>
      <c r="C29" s="121"/>
      <c r="D29" s="122"/>
      <c r="E29" s="123"/>
      <c r="F29" s="175"/>
      <c r="G29" s="86"/>
      <c r="H29" s="165"/>
      <c r="I29" s="65"/>
    </row>
    <row r="30" spans="2:9" s="18" customFormat="1" ht="46.5">
      <c r="B30" s="120"/>
      <c r="C30" s="124"/>
      <c r="D30" s="125"/>
      <c r="E30" s="126"/>
      <c r="F30" s="163"/>
      <c r="G30" s="86"/>
      <c r="H30" s="147"/>
      <c r="I30" s="65"/>
    </row>
    <row r="31" spans="2:9" s="18" customFormat="1" ht="46.5">
      <c r="B31" s="120"/>
      <c r="C31" s="124"/>
      <c r="D31" s="125"/>
      <c r="E31" s="126"/>
      <c r="F31" s="163"/>
      <c r="G31" s="86"/>
      <c r="H31" s="147"/>
      <c r="I31" s="65"/>
    </row>
    <row r="32" spans="2:9" s="18" customFormat="1" ht="46.5">
      <c r="B32" s="120"/>
      <c r="C32" s="124"/>
      <c r="D32" s="125"/>
      <c r="E32" s="126"/>
      <c r="F32" s="163"/>
      <c r="G32" s="86"/>
      <c r="H32" s="147"/>
      <c r="I32" s="65"/>
    </row>
    <row r="33" spans="2:9" s="18" customFormat="1" ht="45.75">
      <c r="B33" s="120"/>
      <c r="C33" s="124"/>
      <c r="D33" s="125"/>
      <c r="E33" s="126"/>
      <c r="F33" s="166"/>
      <c r="G33" s="86"/>
      <c r="H33" s="65"/>
      <c r="I33" s="65"/>
    </row>
    <row r="34" spans="2:9" s="18" customFormat="1" ht="46.5">
      <c r="B34" s="120"/>
      <c r="C34" s="124"/>
      <c r="D34" s="125"/>
      <c r="E34" s="126"/>
      <c r="F34" s="163"/>
      <c r="G34" s="86"/>
      <c r="H34" s="65"/>
      <c r="I34" s="65"/>
    </row>
    <row r="35" spans="2:9" s="18" customFormat="1" ht="46.5">
      <c r="B35" s="120"/>
      <c r="C35" s="124"/>
      <c r="D35" s="125"/>
      <c r="E35" s="126"/>
      <c r="F35" s="163"/>
      <c r="G35" s="86"/>
      <c r="H35" s="65"/>
      <c r="I35" s="65"/>
    </row>
    <row r="36" spans="2:9" s="18" customFormat="1" ht="46.5">
      <c r="B36" s="120"/>
      <c r="C36" s="124"/>
      <c r="D36" s="125"/>
      <c r="E36" s="126"/>
      <c r="F36" s="163"/>
      <c r="G36" s="86"/>
      <c r="H36" s="65"/>
      <c r="I36" s="65"/>
    </row>
    <row r="37" spans="2:9" s="18" customFormat="1" ht="45.75">
      <c r="B37" s="120"/>
      <c r="C37" s="124"/>
      <c r="D37" s="125"/>
      <c r="E37" s="126"/>
      <c r="F37" s="166"/>
      <c r="G37" s="86"/>
      <c r="H37" s="65"/>
      <c r="I37" s="65"/>
    </row>
    <row r="38" spans="2:9" s="18" customFormat="1" ht="46.5">
      <c r="B38" s="120"/>
      <c r="C38" s="124"/>
      <c r="D38" s="125"/>
      <c r="E38" s="126"/>
      <c r="F38" s="163"/>
      <c r="G38" s="86"/>
      <c r="H38" s="65"/>
      <c r="I38" s="65"/>
    </row>
    <row r="39" spans="2:9" s="18" customFormat="1" ht="46.5">
      <c r="B39" s="120"/>
      <c r="C39" s="124"/>
      <c r="D39" s="125"/>
      <c r="E39" s="126"/>
      <c r="F39" s="163"/>
      <c r="G39" s="86"/>
      <c r="H39" s="65"/>
      <c r="I39" s="65"/>
    </row>
    <row r="40" spans="2:9" s="18" customFormat="1" ht="26.25">
      <c r="B40" s="120"/>
      <c r="C40" s="124"/>
      <c r="D40" s="125"/>
      <c r="E40" s="126"/>
      <c r="F40" s="126"/>
      <c r="G40" s="86"/>
      <c r="H40" s="65"/>
      <c r="I40" s="65"/>
    </row>
    <row r="41" spans="2:9" s="18" customFormat="1" ht="46.5">
      <c r="B41" s="120"/>
      <c r="C41" s="124"/>
      <c r="D41" s="125"/>
      <c r="E41" s="126"/>
      <c r="F41" s="126"/>
      <c r="G41" s="86"/>
      <c r="H41" s="147"/>
      <c r="I41" s="65"/>
    </row>
    <row r="42" spans="2:9" s="18" customFormat="1" ht="46.5">
      <c r="B42" s="120"/>
      <c r="C42" s="124"/>
      <c r="D42" s="125"/>
      <c r="E42" s="126"/>
      <c r="F42" s="126"/>
      <c r="G42" s="86"/>
      <c r="H42" s="147"/>
      <c r="I42" s="65"/>
    </row>
    <row r="43" spans="2:9" s="18" customFormat="1" ht="46.5">
      <c r="B43" s="120"/>
      <c r="C43" s="124"/>
      <c r="D43" s="125"/>
      <c r="E43" s="126"/>
      <c r="F43" s="126"/>
      <c r="G43" s="86"/>
      <c r="H43" s="147"/>
      <c r="I43" s="65"/>
    </row>
    <row r="44" spans="2:9" s="18" customFormat="1" ht="46.5">
      <c r="B44" s="120"/>
      <c r="C44" s="124"/>
      <c r="D44" s="125"/>
      <c r="E44" s="126"/>
      <c r="F44" s="126"/>
      <c r="G44" s="86"/>
      <c r="H44" s="147"/>
      <c r="I44" s="65"/>
    </row>
    <row r="45" spans="2:9" s="18" customFormat="1" ht="46.5">
      <c r="B45" s="120"/>
      <c r="C45" s="124"/>
      <c r="D45" s="125"/>
      <c r="E45" s="126"/>
      <c r="F45" s="163"/>
      <c r="G45" s="86"/>
      <c r="H45" s="147"/>
      <c r="I45" s="65"/>
    </row>
    <row r="46" spans="2:9" s="18" customFormat="1" ht="46.5">
      <c r="B46" s="120"/>
      <c r="C46" s="124"/>
      <c r="D46" s="125"/>
      <c r="E46" s="126"/>
      <c r="F46" s="163"/>
      <c r="G46" s="86"/>
      <c r="H46" s="147"/>
      <c r="I46" s="65"/>
    </row>
    <row r="47" spans="2:9" s="18" customFormat="1" ht="46.5">
      <c r="B47" s="120"/>
      <c r="C47" s="124"/>
      <c r="D47" s="125"/>
      <c r="E47" s="126"/>
      <c r="F47" s="163"/>
      <c r="G47" s="86"/>
      <c r="H47" s="147"/>
      <c r="I47" s="65"/>
    </row>
    <row r="48" spans="2:9" s="18" customFormat="1" ht="46.5">
      <c r="B48" s="120"/>
      <c r="C48" s="124"/>
      <c r="D48" s="125"/>
      <c r="E48" s="126"/>
      <c r="F48" s="163"/>
      <c r="G48" s="86"/>
      <c r="H48" s="147"/>
      <c r="I48" s="65"/>
    </row>
    <row r="49" spans="2:9" s="18" customFormat="1" ht="46.5">
      <c r="B49" s="120"/>
      <c r="C49" s="124"/>
      <c r="D49" s="125"/>
      <c r="E49" s="126"/>
      <c r="F49" s="163"/>
      <c r="G49" s="86"/>
      <c r="H49" s="147"/>
      <c r="I49" s="65"/>
    </row>
    <row r="50" spans="2:9" s="18" customFormat="1" ht="46.5">
      <c r="B50" s="120"/>
      <c r="C50" s="124"/>
      <c r="D50" s="125"/>
      <c r="E50" s="126"/>
      <c r="F50" s="163"/>
      <c r="G50" s="86"/>
      <c r="H50" s="147"/>
      <c r="I50" s="65"/>
    </row>
    <row r="51" spans="2:11" s="18" customFormat="1" ht="46.5">
      <c r="B51" s="33"/>
      <c r="C51" s="34"/>
      <c r="D51" s="35"/>
      <c r="E51" s="36"/>
      <c r="F51" s="163"/>
      <c r="G51" s="28"/>
      <c r="H51" s="147"/>
      <c r="K51" s="147"/>
    </row>
    <row r="52" spans="2:8" s="18" customFormat="1" ht="46.5">
      <c r="B52" s="33"/>
      <c r="C52" s="34"/>
      <c r="D52" s="35"/>
      <c r="E52" s="36"/>
      <c r="F52" s="163"/>
      <c r="G52" s="28"/>
      <c r="H52" s="147"/>
    </row>
    <row r="53" spans="2:7" s="18" customFormat="1" ht="18.75">
      <c r="B53" s="33"/>
      <c r="C53" s="34"/>
      <c r="D53" s="35"/>
      <c r="E53" s="36"/>
      <c r="F53" s="36"/>
      <c r="G53" s="28"/>
    </row>
    <row r="54" spans="2:7" s="18" customFormat="1" ht="45.75">
      <c r="B54" s="33"/>
      <c r="C54" s="34"/>
      <c r="D54" s="35"/>
      <c r="E54" s="36"/>
      <c r="F54" s="166"/>
      <c r="G54" s="28"/>
    </row>
    <row r="55" spans="2:7" s="18" customFormat="1" ht="46.5">
      <c r="B55" s="33"/>
      <c r="C55" s="34"/>
      <c r="D55" s="35"/>
      <c r="E55" s="36"/>
      <c r="F55" s="163"/>
      <c r="G55" s="28"/>
    </row>
    <row r="56" spans="2:7" s="18" customFormat="1" ht="46.5">
      <c r="B56" s="33"/>
      <c r="C56" s="34"/>
      <c r="D56" s="35"/>
      <c r="E56" s="36"/>
      <c r="F56" s="163"/>
      <c r="G56" s="28"/>
    </row>
    <row r="57" spans="2:7" s="18" customFormat="1" ht="46.5">
      <c r="B57" s="33"/>
      <c r="C57" s="34"/>
      <c r="D57" s="35"/>
      <c r="E57" s="36"/>
      <c r="F57" s="163"/>
      <c r="G57" s="28"/>
    </row>
    <row r="58" spans="2:8" s="18" customFormat="1" ht="46.5">
      <c r="B58" s="33"/>
      <c r="C58" s="34"/>
      <c r="D58" s="35"/>
      <c r="E58" s="36"/>
      <c r="F58" s="163"/>
      <c r="G58" s="28"/>
      <c r="H58" s="147"/>
    </row>
    <row r="59" spans="2:8" s="18" customFormat="1" ht="46.5">
      <c r="B59" s="33"/>
      <c r="C59" s="34"/>
      <c r="D59" s="35"/>
      <c r="E59" s="36"/>
      <c r="F59" s="163"/>
      <c r="G59" s="28"/>
      <c r="H59" s="147"/>
    </row>
    <row r="60" spans="2:7" s="18" customFormat="1" ht="18.75">
      <c r="B60" s="33"/>
      <c r="C60" s="34"/>
      <c r="D60" s="35"/>
      <c r="E60" s="36"/>
      <c r="F60" s="36"/>
      <c r="G60" s="28"/>
    </row>
    <row r="61" spans="2:7" s="18" customFormat="1" ht="18.75">
      <c r="B61" s="33"/>
      <c r="C61" s="34"/>
      <c r="D61" s="35"/>
      <c r="E61" s="36"/>
      <c r="F61" s="36"/>
      <c r="G61" s="28"/>
    </row>
    <row r="62" spans="2:7" s="18" customFormat="1" ht="18.75">
      <c r="B62" s="33"/>
      <c r="C62" s="34"/>
      <c r="D62" s="35"/>
      <c r="E62" s="36"/>
      <c r="F62" s="36"/>
      <c r="G62" s="28"/>
    </row>
    <row r="63" spans="2:7" s="18" customFormat="1" ht="18.75">
      <c r="B63" s="33"/>
      <c r="C63" s="34"/>
      <c r="D63" s="35"/>
      <c r="E63" s="36"/>
      <c r="F63" s="36"/>
      <c r="G63" s="28"/>
    </row>
    <row r="64" spans="2:7" s="18" customFormat="1" ht="18.75">
      <c r="B64" s="33"/>
      <c r="C64" s="34"/>
      <c r="D64" s="35"/>
      <c r="E64" s="36"/>
      <c r="F64" s="36"/>
      <c r="G64" s="28"/>
    </row>
    <row r="65" spans="2:7" s="18" customFormat="1" ht="18.75">
      <c r="B65" s="33"/>
      <c r="C65" s="34"/>
      <c r="D65" s="35"/>
      <c r="E65" s="36"/>
      <c r="F65" s="36"/>
      <c r="G65" s="28"/>
    </row>
    <row r="66" spans="2:7" s="18" customFormat="1" ht="18.75">
      <c r="B66" s="37"/>
      <c r="C66" s="38"/>
      <c r="D66" s="35"/>
      <c r="E66" s="36"/>
      <c r="F66" s="36"/>
      <c r="G66" s="28"/>
    </row>
    <row r="67" spans="2:7" s="18" customFormat="1" ht="18.75">
      <c r="B67" s="39"/>
      <c r="C67" s="38"/>
      <c r="D67" s="35"/>
      <c r="E67" s="36"/>
      <c r="F67" s="36"/>
      <c r="G67" s="28"/>
    </row>
    <row r="68" spans="2:7" s="18" customFormat="1" ht="18.75">
      <c r="B68" s="39"/>
      <c r="C68" s="38"/>
      <c r="D68" s="35"/>
      <c r="E68" s="36"/>
      <c r="F68" s="36"/>
      <c r="G68" s="28"/>
    </row>
    <row r="69" spans="2:7" s="18" customFormat="1" ht="18.75">
      <c r="B69" s="39"/>
      <c r="C69" s="38"/>
      <c r="D69" s="35"/>
      <c r="E69" s="36"/>
      <c r="F69" s="36"/>
      <c r="G69" s="28"/>
    </row>
    <row r="70" spans="2:7" s="18" customFormat="1" ht="18.75">
      <c r="B70" s="39"/>
      <c r="C70" s="38"/>
      <c r="D70" s="35"/>
      <c r="E70" s="36"/>
      <c r="F70" s="36"/>
      <c r="G70" s="28"/>
    </row>
    <row r="71" spans="2:7" s="18" customFormat="1" ht="18.75">
      <c r="B71" s="39"/>
      <c r="C71" s="38"/>
      <c r="D71" s="35"/>
      <c r="E71" s="36"/>
      <c r="F71" s="36"/>
      <c r="G71" s="28"/>
    </row>
    <row r="72" spans="2:7" s="18" customFormat="1" ht="18.75">
      <c r="B72" s="39"/>
      <c r="C72" s="38"/>
      <c r="D72" s="35"/>
      <c r="E72" s="36"/>
      <c r="F72" s="36"/>
      <c r="G72" s="28"/>
    </row>
    <row r="73" spans="2:7" s="18" customFormat="1" ht="18.75">
      <c r="B73" s="39"/>
      <c r="C73" s="38"/>
      <c r="D73" s="35"/>
      <c r="E73" s="36"/>
      <c r="F73" s="36"/>
      <c r="G73" s="28"/>
    </row>
    <row r="74" spans="2:7" s="18" customFormat="1" ht="18.75">
      <c r="B74" s="39"/>
      <c r="C74" s="38"/>
      <c r="D74" s="35"/>
      <c r="E74" s="36"/>
      <c r="F74" s="36"/>
      <c r="G74" s="28"/>
    </row>
    <row r="75" spans="2:7" s="18" customFormat="1" ht="18.75">
      <c r="B75" s="39"/>
      <c r="C75" s="38"/>
      <c r="D75" s="35"/>
      <c r="E75" s="36"/>
      <c r="F75" s="36"/>
      <c r="G75" s="28"/>
    </row>
    <row r="76" spans="2:7" s="18" customFormat="1" ht="18.75">
      <c r="B76" s="39"/>
      <c r="C76" s="38"/>
      <c r="D76" s="35"/>
      <c r="E76" s="36"/>
      <c r="F76" s="36"/>
      <c r="G76" s="28"/>
    </row>
    <row r="77" spans="2:7" s="18" customFormat="1" ht="18.75">
      <c r="B77" s="39"/>
      <c r="C77" s="38"/>
      <c r="D77" s="35"/>
      <c r="E77" s="36"/>
      <c r="F77" s="36"/>
      <c r="G77" s="28"/>
    </row>
    <row r="78" spans="2:7" s="18" customFormat="1" ht="18.75">
      <c r="B78" s="39"/>
      <c r="C78" s="38"/>
      <c r="D78" s="35"/>
      <c r="E78" s="36"/>
      <c r="F78" s="36"/>
      <c r="G78" s="28"/>
    </row>
    <row r="79" spans="2:7" s="18" customFormat="1" ht="18.75">
      <c r="B79" s="39"/>
      <c r="C79" s="38"/>
      <c r="D79" s="35"/>
      <c r="E79" s="36"/>
      <c r="F79" s="36"/>
      <c r="G79" s="28"/>
    </row>
    <row r="80" spans="2:7" s="18" customFormat="1" ht="18.75">
      <c r="B80" s="39"/>
      <c r="C80" s="38"/>
      <c r="D80" s="35"/>
      <c r="E80" s="36"/>
      <c r="F80" s="36"/>
      <c r="G80" s="28"/>
    </row>
    <row r="81" spans="2:7" s="18" customFormat="1" ht="18.75">
      <c r="B81" s="39"/>
      <c r="C81" s="38"/>
      <c r="D81" s="35"/>
      <c r="E81" s="36"/>
      <c r="F81" s="36"/>
      <c r="G81" s="28"/>
    </row>
    <row r="82" spans="2:7" s="18" customFormat="1" ht="18.75">
      <c r="B82" s="39"/>
      <c r="C82" s="38"/>
      <c r="D82" s="35"/>
      <c r="E82" s="36"/>
      <c r="F82" s="36"/>
      <c r="G82" s="28"/>
    </row>
    <row r="83" spans="2:7" s="18" customFormat="1" ht="18.75">
      <c r="B83" s="39"/>
      <c r="C83" s="38"/>
      <c r="D83" s="35"/>
      <c r="E83" s="36"/>
      <c r="F83" s="36"/>
      <c r="G83" s="28"/>
    </row>
    <row r="84" spans="2:7" s="18" customFormat="1" ht="18.75">
      <c r="B84" s="39"/>
      <c r="C84" s="38"/>
      <c r="D84" s="35"/>
      <c r="E84" s="36"/>
      <c r="F84" s="36"/>
      <c r="G84" s="28"/>
    </row>
    <row r="85" spans="2:7" s="18" customFormat="1" ht="18.75">
      <c r="B85" s="39"/>
      <c r="C85" s="38"/>
      <c r="D85" s="35"/>
      <c r="E85" s="36"/>
      <c r="F85" s="36"/>
      <c r="G85" s="28"/>
    </row>
    <row r="86" spans="2:7" s="18" customFormat="1" ht="18.75">
      <c r="B86" s="39"/>
      <c r="C86" s="38"/>
      <c r="D86" s="35"/>
      <c r="E86" s="36"/>
      <c r="F86" s="36"/>
      <c r="G86" s="28"/>
    </row>
    <row r="87" spans="2:7" s="18" customFormat="1" ht="18.75">
      <c r="B87" s="39"/>
      <c r="C87" s="38"/>
      <c r="D87" s="35"/>
      <c r="E87" s="36"/>
      <c r="F87" s="36"/>
      <c r="G87" s="28"/>
    </row>
    <row r="88" spans="2:7" s="18" customFormat="1" ht="18.75">
      <c r="B88" s="39"/>
      <c r="C88" s="38"/>
      <c r="D88" s="35"/>
      <c r="E88" s="36"/>
      <c r="F88" s="36"/>
      <c r="G88" s="28"/>
    </row>
    <row r="89" spans="2:7" s="18" customFormat="1" ht="18.75">
      <c r="B89" s="39"/>
      <c r="C89" s="38"/>
      <c r="D89" s="35"/>
      <c r="E89" s="36"/>
      <c r="F89" s="36"/>
      <c r="G89" s="28"/>
    </row>
    <row r="90" spans="2:7" s="18" customFormat="1" ht="18.75">
      <c r="B90" s="39"/>
      <c r="C90" s="38"/>
      <c r="D90" s="35"/>
      <c r="E90" s="36"/>
      <c r="F90" s="36"/>
      <c r="G90" s="28"/>
    </row>
    <row r="91" spans="2:7" s="18" customFormat="1" ht="18.75">
      <c r="B91" s="39"/>
      <c r="C91" s="38"/>
      <c r="D91" s="35"/>
      <c r="E91" s="36"/>
      <c r="F91" s="36"/>
      <c r="G91" s="28"/>
    </row>
    <row r="92" spans="2:7" s="18" customFormat="1" ht="18.75">
      <c r="B92" s="39"/>
      <c r="C92" s="38"/>
      <c r="D92" s="35"/>
      <c r="E92" s="36"/>
      <c r="F92" s="36"/>
      <c r="G92" s="28"/>
    </row>
    <row r="93" spans="2:7" s="18" customFormat="1" ht="18.75">
      <c r="B93" s="39"/>
      <c r="C93" s="38"/>
      <c r="D93" s="35"/>
      <c r="E93" s="36"/>
      <c r="F93" s="36"/>
      <c r="G93" s="28"/>
    </row>
    <row r="94" spans="2:7" s="18" customFormat="1" ht="18.75">
      <c r="B94" s="39"/>
      <c r="C94" s="38"/>
      <c r="D94" s="35"/>
      <c r="E94" s="36"/>
      <c r="F94" s="36"/>
      <c r="G94" s="28"/>
    </row>
    <row r="95" spans="2:7" s="18" customFormat="1" ht="18.75">
      <c r="B95" s="39"/>
      <c r="C95" s="38"/>
      <c r="D95" s="35"/>
      <c r="E95" s="36"/>
      <c r="F95" s="36"/>
      <c r="G95" s="28"/>
    </row>
    <row r="96" spans="2:7" ht="13.5">
      <c r="B96" s="31"/>
      <c r="C96" s="40"/>
      <c r="D96" s="41"/>
      <c r="E96" s="42"/>
      <c r="F96" s="42"/>
      <c r="G96" s="43"/>
    </row>
    <row r="97" spans="2:7" ht="13.5">
      <c r="B97" s="31"/>
      <c r="C97" s="40"/>
      <c r="D97" s="41"/>
      <c r="E97" s="42"/>
      <c r="F97" s="42"/>
      <c r="G97" s="43"/>
    </row>
    <row r="98" spans="2:7" ht="13.5">
      <c r="B98" s="31"/>
      <c r="C98" s="40"/>
      <c r="D98" s="41"/>
      <c r="E98" s="42"/>
      <c r="F98" s="42"/>
      <c r="G98" s="43"/>
    </row>
    <row r="99" spans="2:7" ht="13.5">
      <c r="B99" s="31"/>
      <c r="C99" s="40"/>
      <c r="D99" s="41"/>
      <c r="E99" s="42"/>
      <c r="F99" s="42"/>
      <c r="G99" s="43"/>
    </row>
    <row r="100" spans="2:7" ht="13.5">
      <c r="B100" s="31"/>
      <c r="C100" s="40"/>
      <c r="D100" s="41"/>
      <c r="E100" s="42"/>
      <c r="F100" s="42"/>
      <c r="G100" s="43"/>
    </row>
    <row r="101" spans="2:7" ht="13.5">
      <c r="B101" s="31"/>
      <c r="C101" s="40"/>
      <c r="D101" s="41"/>
      <c r="E101" s="42"/>
      <c r="F101" s="42"/>
      <c r="G101" s="43"/>
    </row>
    <row r="102" spans="2:7" ht="13.5">
      <c r="B102" s="31"/>
      <c r="C102" s="40"/>
      <c r="D102" s="41"/>
      <c r="E102" s="42"/>
      <c r="F102" s="42"/>
      <c r="G102" s="43"/>
    </row>
    <row r="103" spans="2:7" ht="13.5">
      <c r="B103" s="31"/>
      <c r="C103" s="40"/>
      <c r="D103" s="41"/>
      <c r="E103" s="42"/>
      <c r="F103" s="42"/>
      <c r="G103" s="43"/>
    </row>
    <row r="104" spans="2:7" ht="13.5">
      <c r="B104" s="31"/>
      <c r="C104" s="40"/>
      <c r="D104" s="41"/>
      <c r="E104" s="42"/>
      <c r="F104" s="42"/>
      <c r="G104" s="43"/>
    </row>
    <row r="105" spans="2:7" ht="13.5">
      <c r="B105" s="31"/>
      <c r="C105" s="40"/>
      <c r="D105" s="41"/>
      <c r="E105" s="42"/>
      <c r="F105" s="42"/>
      <c r="G105" s="43"/>
    </row>
    <row r="106" spans="2:7" ht="13.5">
      <c r="B106" s="31"/>
      <c r="C106" s="40"/>
      <c r="D106" s="41"/>
      <c r="E106" s="42"/>
      <c r="F106" s="42"/>
      <c r="G106" s="43"/>
    </row>
    <row r="107" spans="2:7" ht="13.5">
      <c r="B107" s="31"/>
      <c r="C107" s="40"/>
      <c r="D107" s="41"/>
      <c r="E107" s="42"/>
      <c r="F107" s="42"/>
      <c r="G107" s="43"/>
    </row>
    <row r="108" spans="2:7" ht="13.5">
      <c r="B108" s="31"/>
      <c r="C108" s="40"/>
      <c r="D108" s="41"/>
      <c r="E108" s="42"/>
      <c r="F108" s="42"/>
      <c r="G108" s="43"/>
    </row>
    <row r="109" spans="2:7" ht="13.5">
      <c r="B109" s="31"/>
      <c r="C109" s="40"/>
      <c r="D109" s="41"/>
      <c r="E109" s="42"/>
      <c r="F109" s="42"/>
      <c r="G109" s="43"/>
    </row>
    <row r="110" spans="2:7" ht="13.5">
      <c r="B110" s="31"/>
      <c r="C110" s="40"/>
      <c r="D110" s="41"/>
      <c r="E110" s="42"/>
      <c r="F110" s="42"/>
      <c r="G110" s="43"/>
    </row>
    <row r="111" spans="2:7" ht="13.5">
      <c r="B111" s="31"/>
      <c r="C111" s="40"/>
      <c r="D111" s="41"/>
      <c r="E111" s="42"/>
      <c r="F111" s="42"/>
      <c r="G111" s="43"/>
    </row>
    <row r="112" spans="2:7" ht="13.5">
      <c r="B112" s="31"/>
      <c r="C112" s="40"/>
      <c r="D112" s="41"/>
      <c r="E112" s="42"/>
      <c r="F112" s="42"/>
      <c r="G112" s="43"/>
    </row>
    <row r="113" spans="2:7" ht="13.5">
      <c r="B113" s="31"/>
      <c r="C113" s="40"/>
      <c r="D113" s="41"/>
      <c r="E113" s="42"/>
      <c r="F113" s="42"/>
      <c r="G113" s="43"/>
    </row>
    <row r="114" spans="2:7" ht="13.5">
      <c r="B114" s="31"/>
      <c r="C114" s="40"/>
      <c r="D114" s="41"/>
      <c r="E114" s="42"/>
      <c r="F114" s="42"/>
      <c r="G114" s="43"/>
    </row>
    <row r="115" ht="13.5">
      <c r="C115" s="17"/>
    </row>
    <row r="116" ht="13.5">
      <c r="C116" s="17"/>
    </row>
    <row r="117" ht="13.5">
      <c r="C117" s="17"/>
    </row>
    <row r="118" ht="13.5">
      <c r="C118" s="17"/>
    </row>
  </sheetData>
  <sheetProtection/>
  <mergeCells count="3">
    <mergeCell ref="C1:I2"/>
    <mergeCell ref="B4:E4"/>
    <mergeCell ref="C3:I3"/>
  </mergeCells>
  <printOptions/>
  <pageMargins left="0.7480314960629921" right="0.3937007874015748" top="0.2755905511811024" bottom="0.1968503937007874" header="0.2755905511811024" footer="0.2755905511811024"/>
  <pageSetup fitToHeight="0" horizontalDpi="600" verticalDpi="600" orientation="portrait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N64"/>
  <sheetViews>
    <sheetView zoomScale="25" zoomScaleNormal="25" zoomScaleSheetLayoutView="25" zoomScalePageLayoutView="0" workbookViewId="0" topLeftCell="A46">
      <selection activeCell="K61" sqref="B2:N61"/>
    </sheetView>
  </sheetViews>
  <sheetFormatPr defaultColWidth="9.00390625" defaultRowHeight="12.75"/>
  <cols>
    <col min="1" max="1" width="42.25390625" style="0" customWidth="1"/>
    <col min="2" max="2" width="31.00390625" style="0" customWidth="1"/>
    <col min="3" max="3" width="254.75390625" style="0" customWidth="1"/>
    <col min="4" max="4" width="39.25390625" style="0" hidden="1" customWidth="1"/>
    <col min="5" max="6" width="19.125" style="0" hidden="1" customWidth="1"/>
    <col min="7" max="7" width="0.37109375" style="0" customWidth="1"/>
    <col min="8" max="8" width="68.375" style="0" customWidth="1"/>
    <col min="9" max="9" width="31.375" style="0" customWidth="1"/>
    <col min="10" max="10" width="26.125" style="0" hidden="1" customWidth="1"/>
    <col min="11" max="11" width="54.00390625" style="0" customWidth="1"/>
    <col min="13" max="13" width="22.875" style="0" customWidth="1"/>
  </cols>
  <sheetData>
    <row r="2" spans="9:14" ht="57.75" customHeight="1">
      <c r="I2" s="213"/>
      <c r="J2" s="213"/>
      <c r="K2" s="217" t="s">
        <v>220</v>
      </c>
      <c r="L2" s="213"/>
      <c r="M2" s="213"/>
      <c r="N2" s="213"/>
    </row>
    <row r="3" spans="2:14" ht="51" customHeight="1">
      <c r="B3" s="130"/>
      <c r="C3" s="130"/>
      <c r="D3" s="130"/>
      <c r="E3" s="130"/>
      <c r="F3" s="130"/>
      <c r="G3" s="130"/>
      <c r="H3" s="130"/>
      <c r="I3" s="214"/>
      <c r="J3" s="212"/>
      <c r="K3" s="264" t="s">
        <v>202</v>
      </c>
      <c r="L3" s="264"/>
      <c r="M3" s="264"/>
      <c r="N3" s="214"/>
    </row>
    <row r="4" spans="2:14" ht="63.75" customHeight="1">
      <c r="B4" s="130"/>
      <c r="C4" s="130"/>
      <c r="D4" s="130"/>
      <c r="E4" s="130"/>
      <c r="F4" s="130"/>
      <c r="G4" s="130"/>
      <c r="H4" s="130"/>
      <c r="I4" s="268" t="s">
        <v>231</v>
      </c>
      <c r="J4" s="268"/>
      <c r="K4" s="268"/>
      <c r="L4" s="268"/>
      <c r="M4" s="268"/>
      <c r="N4" s="268"/>
    </row>
    <row r="5" spans="2:14" ht="34.5" customHeight="1">
      <c r="B5" s="130"/>
      <c r="C5" s="130"/>
      <c r="D5" s="130"/>
      <c r="E5" s="130"/>
      <c r="F5" s="130"/>
      <c r="G5" s="130"/>
      <c r="H5" s="130"/>
      <c r="I5" s="268"/>
      <c r="J5" s="268"/>
      <c r="K5" s="268"/>
      <c r="L5" s="268"/>
      <c r="M5" s="268"/>
      <c r="N5" s="268"/>
    </row>
    <row r="6" spans="2:14" ht="190.5" customHeight="1">
      <c r="B6" s="130"/>
      <c r="C6" s="130"/>
      <c r="D6" s="130"/>
      <c r="E6" s="130"/>
      <c r="F6" s="130"/>
      <c r="G6" s="130"/>
      <c r="H6" s="130"/>
      <c r="I6" s="268"/>
      <c r="J6" s="268"/>
      <c r="K6" s="268"/>
      <c r="L6" s="268"/>
      <c r="M6" s="268"/>
      <c r="N6" s="268"/>
    </row>
    <row r="7" spans="2:13" ht="34.5"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</row>
    <row r="8" spans="2:13" ht="34.5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2:13" ht="249.75" customHeight="1">
      <c r="B9" s="265" t="s">
        <v>258</v>
      </c>
      <c r="C9" s="265"/>
      <c r="D9" s="265"/>
      <c r="E9" s="265"/>
      <c r="F9" s="265"/>
      <c r="G9" s="265"/>
      <c r="H9" s="265"/>
      <c r="I9" s="265"/>
      <c r="J9" s="265"/>
      <c r="K9" s="265"/>
      <c r="L9" s="130"/>
      <c r="M9" s="130"/>
    </row>
    <row r="10" spans="2:13" ht="62.25">
      <c r="B10" s="215"/>
      <c r="C10" s="215"/>
      <c r="D10" s="215"/>
      <c r="E10" s="215"/>
      <c r="F10" s="215"/>
      <c r="G10" s="215"/>
      <c r="H10" s="216"/>
      <c r="I10" s="266"/>
      <c r="J10" s="266"/>
      <c r="K10" s="266"/>
      <c r="L10" s="130"/>
      <c r="M10" s="130"/>
    </row>
    <row r="11" spans="2:13" ht="162" customHeight="1">
      <c r="B11" s="178" t="s">
        <v>22</v>
      </c>
      <c r="C11" s="178" t="s">
        <v>23</v>
      </c>
      <c r="D11" s="179" t="s">
        <v>42</v>
      </c>
      <c r="E11" s="179" t="s">
        <v>43</v>
      </c>
      <c r="F11" s="179" t="s">
        <v>43</v>
      </c>
      <c r="G11" s="179" t="s">
        <v>44</v>
      </c>
      <c r="H11" s="179" t="s">
        <v>45</v>
      </c>
      <c r="I11" s="179" t="s">
        <v>46</v>
      </c>
      <c r="J11" s="180" t="s">
        <v>191</v>
      </c>
      <c r="K11" s="181" t="s">
        <v>192</v>
      </c>
      <c r="L11" s="130"/>
      <c r="M11" s="130"/>
    </row>
    <row r="12" spans="2:13" ht="62.25">
      <c r="B12" s="182">
        <v>1</v>
      </c>
      <c r="C12" s="182">
        <v>2</v>
      </c>
      <c r="D12" s="183" t="s">
        <v>24</v>
      </c>
      <c r="E12" s="183" t="s">
        <v>25</v>
      </c>
      <c r="F12" s="183"/>
      <c r="G12" s="183" t="s">
        <v>26</v>
      </c>
      <c r="H12" s="183" t="s">
        <v>27</v>
      </c>
      <c r="I12" s="183" t="s">
        <v>28</v>
      </c>
      <c r="J12" s="183" t="s">
        <v>171</v>
      </c>
      <c r="K12" s="182">
        <v>9</v>
      </c>
      <c r="L12" s="130"/>
      <c r="M12" s="130"/>
    </row>
    <row r="13" spans="2:13" ht="69.75" customHeight="1" hidden="1">
      <c r="B13" s="184" t="e">
        <f>#REF!+1</f>
        <v>#REF!</v>
      </c>
      <c r="C13" s="185" t="s">
        <v>203</v>
      </c>
      <c r="D13" s="186" t="s">
        <v>47</v>
      </c>
      <c r="E13" s="186" t="s">
        <v>51</v>
      </c>
      <c r="F13" s="186"/>
      <c r="G13" s="186" t="s">
        <v>53</v>
      </c>
      <c r="H13" s="186" t="s">
        <v>176</v>
      </c>
      <c r="I13" s="186"/>
      <c r="J13" s="187">
        <f>J14</f>
        <v>0</v>
      </c>
      <c r="K13" s="187">
        <f>K14</f>
        <v>0</v>
      </c>
      <c r="L13" s="130"/>
      <c r="M13" s="130"/>
    </row>
    <row r="14" spans="2:13" ht="71.25" customHeight="1" hidden="1">
      <c r="B14" s="184" t="e">
        <f aca="true" t="shared" si="0" ref="B14:B20">B13+1</f>
        <v>#REF!</v>
      </c>
      <c r="C14" s="185" t="s">
        <v>209</v>
      </c>
      <c r="D14" s="186" t="s">
        <v>47</v>
      </c>
      <c r="E14" s="186" t="s">
        <v>51</v>
      </c>
      <c r="F14" s="186"/>
      <c r="G14" s="186" t="s">
        <v>53</v>
      </c>
      <c r="H14" s="188" t="s">
        <v>177</v>
      </c>
      <c r="I14" s="186"/>
      <c r="J14" s="187">
        <f>J15+J16+J17+J18+J19+J20</f>
        <v>0</v>
      </c>
      <c r="K14" s="187">
        <f>K15+K16+K17+K18+K19+K20</f>
        <v>0</v>
      </c>
      <c r="L14" s="130"/>
      <c r="M14" s="130"/>
    </row>
    <row r="15" spans="2:13" ht="85.5" customHeight="1" hidden="1">
      <c r="B15" s="184" t="e">
        <f t="shared" si="0"/>
        <v>#REF!</v>
      </c>
      <c r="C15" s="189" t="s">
        <v>78</v>
      </c>
      <c r="D15" s="186" t="s">
        <v>47</v>
      </c>
      <c r="E15" s="186" t="s">
        <v>51</v>
      </c>
      <c r="F15" s="186"/>
      <c r="G15" s="186" t="s">
        <v>53</v>
      </c>
      <c r="H15" s="188" t="s">
        <v>177</v>
      </c>
      <c r="I15" s="186" t="s">
        <v>68</v>
      </c>
      <c r="J15" s="187"/>
      <c r="K15" s="187">
        <v>0</v>
      </c>
      <c r="L15" s="130"/>
      <c r="M15" s="130"/>
    </row>
    <row r="16" spans="2:13" ht="40.5" customHeight="1" hidden="1">
      <c r="B16" s="184" t="e">
        <f t="shared" si="0"/>
        <v>#REF!</v>
      </c>
      <c r="C16" s="189" t="s">
        <v>69</v>
      </c>
      <c r="D16" s="186" t="s">
        <v>47</v>
      </c>
      <c r="E16" s="186" t="s">
        <v>51</v>
      </c>
      <c r="F16" s="186"/>
      <c r="G16" s="186" t="s">
        <v>53</v>
      </c>
      <c r="H16" s="188" t="s">
        <v>177</v>
      </c>
      <c r="I16" s="186" t="s">
        <v>178</v>
      </c>
      <c r="J16" s="187"/>
      <c r="K16" s="187">
        <v>0</v>
      </c>
      <c r="L16" s="130"/>
      <c r="M16" s="130"/>
    </row>
    <row r="17" spans="2:13" ht="72.75" customHeight="1" hidden="1">
      <c r="B17" s="184" t="e">
        <f t="shared" si="0"/>
        <v>#REF!</v>
      </c>
      <c r="C17" s="189" t="s">
        <v>70</v>
      </c>
      <c r="D17" s="186" t="s">
        <v>47</v>
      </c>
      <c r="E17" s="186" t="s">
        <v>51</v>
      </c>
      <c r="F17" s="186"/>
      <c r="G17" s="186" t="s">
        <v>53</v>
      </c>
      <c r="H17" s="188" t="s">
        <v>177</v>
      </c>
      <c r="I17" s="186" t="s">
        <v>71</v>
      </c>
      <c r="J17" s="187"/>
      <c r="K17" s="187">
        <v>0</v>
      </c>
      <c r="L17" s="130"/>
      <c r="M17" s="130"/>
    </row>
    <row r="18" spans="2:13" ht="88.5" customHeight="1" hidden="1">
      <c r="B18" s="184" t="e">
        <f t="shared" si="0"/>
        <v>#REF!</v>
      </c>
      <c r="C18" s="189" t="s">
        <v>1</v>
      </c>
      <c r="D18" s="186" t="s">
        <v>47</v>
      </c>
      <c r="E18" s="186" t="s">
        <v>51</v>
      </c>
      <c r="F18" s="186"/>
      <c r="G18" s="186" t="s">
        <v>53</v>
      </c>
      <c r="H18" s="188" t="s">
        <v>177</v>
      </c>
      <c r="I18" s="186" t="s">
        <v>74</v>
      </c>
      <c r="J18" s="187"/>
      <c r="K18" s="187">
        <v>0</v>
      </c>
      <c r="L18" s="130"/>
      <c r="M18" s="130"/>
    </row>
    <row r="19" spans="2:13" ht="42" customHeight="1" hidden="1">
      <c r="B19" s="184" t="e">
        <f t="shared" si="0"/>
        <v>#REF!</v>
      </c>
      <c r="C19" s="189" t="s">
        <v>72</v>
      </c>
      <c r="D19" s="186" t="s">
        <v>47</v>
      </c>
      <c r="E19" s="186" t="s">
        <v>51</v>
      </c>
      <c r="F19" s="186"/>
      <c r="G19" s="186" t="s">
        <v>53</v>
      </c>
      <c r="H19" s="188" t="s">
        <v>177</v>
      </c>
      <c r="I19" s="186">
        <v>851</v>
      </c>
      <c r="J19" s="187"/>
      <c r="K19" s="187">
        <v>0</v>
      </c>
      <c r="L19" s="130"/>
      <c r="M19" s="130"/>
    </row>
    <row r="20" spans="2:13" ht="52.5" customHeight="1" hidden="1">
      <c r="B20" s="184" t="e">
        <f t="shared" si="0"/>
        <v>#REF!</v>
      </c>
      <c r="C20" s="189" t="s">
        <v>73</v>
      </c>
      <c r="D20" s="186" t="s">
        <v>47</v>
      </c>
      <c r="E20" s="186" t="s">
        <v>51</v>
      </c>
      <c r="F20" s="186"/>
      <c r="G20" s="186" t="s">
        <v>53</v>
      </c>
      <c r="H20" s="188" t="s">
        <v>177</v>
      </c>
      <c r="I20" s="186">
        <v>852</v>
      </c>
      <c r="J20" s="187"/>
      <c r="K20" s="187">
        <v>0</v>
      </c>
      <c r="L20" s="130"/>
      <c r="M20" s="130"/>
    </row>
    <row r="21" spans="2:13" ht="108.75" customHeight="1">
      <c r="B21" s="184">
        <v>1</v>
      </c>
      <c r="C21" s="190" t="s">
        <v>232</v>
      </c>
      <c r="D21" s="191" t="s">
        <v>47</v>
      </c>
      <c r="E21" s="191" t="s">
        <v>51</v>
      </c>
      <c r="F21" s="191" t="s">
        <v>51</v>
      </c>
      <c r="G21" s="191" t="s">
        <v>53</v>
      </c>
      <c r="H21" s="191" t="s">
        <v>133</v>
      </c>
      <c r="I21" s="191"/>
      <c r="J21" s="192">
        <f>J22</f>
        <v>0</v>
      </c>
      <c r="K21" s="192">
        <f>K22+K30+K34+K38+K41</f>
        <v>2084.64</v>
      </c>
      <c r="L21" s="132"/>
      <c r="M21" s="132"/>
    </row>
    <row r="22" spans="2:13" ht="110.25" customHeight="1">
      <c r="B22" s="184">
        <f>B21+1</f>
        <v>2</v>
      </c>
      <c r="C22" s="190" t="s">
        <v>233</v>
      </c>
      <c r="D22" s="191" t="s">
        <v>47</v>
      </c>
      <c r="E22" s="191" t="s">
        <v>51</v>
      </c>
      <c r="F22" s="191" t="s">
        <v>51</v>
      </c>
      <c r="G22" s="191" t="s">
        <v>53</v>
      </c>
      <c r="H22" s="193" t="s">
        <v>148</v>
      </c>
      <c r="I22" s="191" t="s">
        <v>49</v>
      </c>
      <c r="J22" s="192">
        <f>J23+J24+J25+J26+J27+J28+J29</f>
        <v>0</v>
      </c>
      <c r="K22" s="192">
        <f>K23+K25+K26+K27+K28+K29</f>
        <v>912.97</v>
      </c>
      <c r="L22" s="132"/>
      <c r="M22" s="132"/>
    </row>
    <row r="23" spans="2:13" ht="63.75" customHeight="1">
      <c r="B23" s="184">
        <f aca="true" t="shared" si="1" ref="B23:B60">B22+1</f>
        <v>3</v>
      </c>
      <c r="C23" s="189" t="s">
        <v>157</v>
      </c>
      <c r="D23" s="186" t="s">
        <v>47</v>
      </c>
      <c r="E23" s="186" t="s">
        <v>51</v>
      </c>
      <c r="F23" s="186" t="s">
        <v>51</v>
      </c>
      <c r="G23" s="186" t="s">
        <v>53</v>
      </c>
      <c r="H23" s="188" t="s">
        <v>149</v>
      </c>
      <c r="I23" s="186" t="s">
        <v>68</v>
      </c>
      <c r="J23" s="187"/>
      <c r="K23" s="187">
        <v>475.78</v>
      </c>
      <c r="L23" s="132"/>
      <c r="M23" s="132"/>
    </row>
    <row r="24" spans="2:13" ht="48" customHeight="1" hidden="1">
      <c r="B24" s="184">
        <f t="shared" si="1"/>
        <v>4</v>
      </c>
      <c r="C24" s="189" t="s">
        <v>69</v>
      </c>
      <c r="D24" s="186" t="s">
        <v>47</v>
      </c>
      <c r="E24" s="186" t="s">
        <v>51</v>
      </c>
      <c r="F24" s="186"/>
      <c r="G24" s="186" t="s">
        <v>53</v>
      </c>
      <c r="H24" s="188" t="s">
        <v>150</v>
      </c>
      <c r="I24" s="186" t="s">
        <v>178</v>
      </c>
      <c r="J24" s="187"/>
      <c r="K24" s="187"/>
      <c r="L24" s="132"/>
      <c r="M24" s="132"/>
    </row>
    <row r="25" spans="2:13" ht="78.75" customHeight="1">
      <c r="B25" s="184">
        <f t="shared" si="1"/>
        <v>5</v>
      </c>
      <c r="C25" s="189" t="s">
        <v>156</v>
      </c>
      <c r="D25" s="186" t="s">
        <v>47</v>
      </c>
      <c r="E25" s="186" t="s">
        <v>51</v>
      </c>
      <c r="F25" s="186" t="s">
        <v>51</v>
      </c>
      <c r="G25" s="186" t="s">
        <v>53</v>
      </c>
      <c r="H25" s="188" t="s">
        <v>149</v>
      </c>
      <c r="I25" s="186" t="s">
        <v>155</v>
      </c>
      <c r="J25" s="187"/>
      <c r="K25" s="187">
        <v>143.69</v>
      </c>
      <c r="L25" s="132"/>
      <c r="M25" s="132"/>
    </row>
    <row r="26" spans="2:13" ht="140.25" customHeight="1">
      <c r="B26" s="184">
        <f t="shared" si="1"/>
        <v>6</v>
      </c>
      <c r="C26" s="189" t="s">
        <v>70</v>
      </c>
      <c r="D26" s="186" t="s">
        <v>47</v>
      </c>
      <c r="E26" s="186" t="s">
        <v>51</v>
      </c>
      <c r="F26" s="186" t="s">
        <v>51</v>
      </c>
      <c r="G26" s="186" t="s">
        <v>53</v>
      </c>
      <c r="H26" s="188" t="s">
        <v>150</v>
      </c>
      <c r="I26" s="186" t="s">
        <v>71</v>
      </c>
      <c r="J26" s="187"/>
      <c r="K26" s="187">
        <v>42.5</v>
      </c>
      <c r="L26" s="132"/>
      <c r="M26" s="132"/>
    </row>
    <row r="27" spans="2:13" ht="115.5" customHeight="1">
      <c r="B27" s="184">
        <f t="shared" si="1"/>
        <v>7</v>
      </c>
      <c r="C27" s="189" t="s">
        <v>1</v>
      </c>
      <c r="D27" s="186" t="s">
        <v>47</v>
      </c>
      <c r="E27" s="186" t="s">
        <v>51</v>
      </c>
      <c r="F27" s="186" t="s">
        <v>51</v>
      </c>
      <c r="G27" s="186" t="s">
        <v>53</v>
      </c>
      <c r="H27" s="188" t="s">
        <v>150</v>
      </c>
      <c r="I27" s="186" t="s">
        <v>74</v>
      </c>
      <c r="J27" s="187"/>
      <c r="K27" s="187">
        <v>201</v>
      </c>
      <c r="L27" s="132"/>
      <c r="M27" s="132"/>
    </row>
    <row r="28" spans="2:13" ht="81" customHeight="1">
      <c r="B28" s="184">
        <f t="shared" si="1"/>
        <v>8</v>
      </c>
      <c r="C28" s="189" t="s">
        <v>72</v>
      </c>
      <c r="D28" s="186" t="s">
        <v>47</v>
      </c>
      <c r="E28" s="186" t="s">
        <v>51</v>
      </c>
      <c r="F28" s="186" t="s">
        <v>51</v>
      </c>
      <c r="G28" s="186" t="s">
        <v>53</v>
      </c>
      <c r="H28" s="188" t="s">
        <v>150</v>
      </c>
      <c r="I28" s="186">
        <v>851</v>
      </c>
      <c r="J28" s="187"/>
      <c r="K28" s="187">
        <v>45</v>
      </c>
      <c r="L28" s="132"/>
      <c r="M28" s="132"/>
    </row>
    <row r="29" spans="2:13" ht="71.25" customHeight="1">
      <c r="B29" s="184">
        <f t="shared" si="1"/>
        <v>9</v>
      </c>
      <c r="C29" s="189" t="s">
        <v>73</v>
      </c>
      <c r="D29" s="186" t="s">
        <v>47</v>
      </c>
      <c r="E29" s="186" t="s">
        <v>51</v>
      </c>
      <c r="F29" s="186" t="s">
        <v>51</v>
      </c>
      <c r="G29" s="186" t="s">
        <v>53</v>
      </c>
      <c r="H29" s="188" t="s">
        <v>150</v>
      </c>
      <c r="I29" s="186">
        <v>852</v>
      </c>
      <c r="J29" s="187"/>
      <c r="K29" s="187">
        <v>5</v>
      </c>
      <c r="L29" s="132"/>
      <c r="M29" s="132"/>
    </row>
    <row r="30" spans="2:13" ht="171.75" customHeight="1">
      <c r="B30" s="184">
        <f t="shared" si="1"/>
        <v>10</v>
      </c>
      <c r="C30" s="194" t="s">
        <v>193</v>
      </c>
      <c r="D30" s="191" t="s">
        <v>47</v>
      </c>
      <c r="E30" s="191" t="s">
        <v>52</v>
      </c>
      <c r="F30" s="191" t="s">
        <v>52</v>
      </c>
      <c r="G30" s="191" t="s">
        <v>54</v>
      </c>
      <c r="H30" s="191" t="s">
        <v>242</v>
      </c>
      <c r="I30" s="191" t="s">
        <v>49</v>
      </c>
      <c r="J30" s="192">
        <f>J31+J32+J33</f>
        <v>0</v>
      </c>
      <c r="K30" s="192">
        <v>52.4</v>
      </c>
      <c r="L30" s="132"/>
      <c r="M30" s="132"/>
    </row>
    <row r="31" spans="2:13" ht="84.75" customHeight="1">
      <c r="B31" s="184">
        <f t="shared" si="1"/>
        <v>11</v>
      </c>
      <c r="C31" s="189" t="s">
        <v>157</v>
      </c>
      <c r="D31" s="186" t="s">
        <v>47</v>
      </c>
      <c r="E31" s="186" t="s">
        <v>52</v>
      </c>
      <c r="F31" s="186" t="s">
        <v>52</v>
      </c>
      <c r="G31" s="186" t="s">
        <v>54</v>
      </c>
      <c r="H31" s="186" t="s">
        <v>242</v>
      </c>
      <c r="I31" s="186" t="s">
        <v>68</v>
      </c>
      <c r="J31" s="187"/>
      <c r="K31" s="187">
        <v>39</v>
      </c>
      <c r="L31" s="132"/>
      <c r="M31" s="132"/>
    </row>
    <row r="32" spans="2:13" ht="88.5" customHeight="1">
      <c r="B32" s="184">
        <f t="shared" si="1"/>
        <v>12</v>
      </c>
      <c r="C32" s="189" t="s">
        <v>156</v>
      </c>
      <c r="D32" s="186" t="s">
        <v>47</v>
      </c>
      <c r="E32" s="186" t="s">
        <v>52</v>
      </c>
      <c r="F32" s="186" t="s">
        <v>52</v>
      </c>
      <c r="G32" s="186" t="s">
        <v>54</v>
      </c>
      <c r="H32" s="186" t="s">
        <v>242</v>
      </c>
      <c r="I32" s="186" t="s">
        <v>155</v>
      </c>
      <c r="J32" s="187"/>
      <c r="K32" s="187">
        <v>11.8</v>
      </c>
      <c r="L32" s="132"/>
      <c r="M32" s="132"/>
    </row>
    <row r="33" spans="2:13" ht="129" customHeight="1">
      <c r="B33" s="184">
        <f t="shared" si="1"/>
        <v>13</v>
      </c>
      <c r="C33" s="189" t="s">
        <v>1</v>
      </c>
      <c r="D33" s="186" t="s">
        <v>47</v>
      </c>
      <c r="E33" s="186" t="s">
        <v>52</v>
      </c>
      <c r="F33" s="186" t="s">
        <v>52</v>
      </c>
      <c r="G33" s="186" t="s">
        <v>54</v>
      </c>
      <c r="H33" s="186" t="s">
        <v>242</v>
      </c>
      <c r="I33" s="186" t="s">
        <v>74</v>
      </c>
      <c r="J33" s="187"/>
      <c r="K33" s="187">
        <v>1.6</v>
      </c>
      <c r="L33" s="132"/>
      <c r="M33" s="132"/>
    </row>
    <row r="34" spans="2:13" ht="177" customHeight="1">
      <c r="B34" s="184">
        <f t="shared" si="1"/>
        <v>14</v>
      </c>
      <c r="C34" s="195" t="s">
        <v>234</v>
      </c>
      <c r="D34" s="191" t="s">
        <v>47</v>
      </c>
      <c r="E34" s="191" t="s">
        <v>53</v>
      </c>
      <c r="F34" s="191" t="s">
        <v>53</v>
      </c>
      <c r="G34" s="191" t="s">
        <v>57</v>
      </c>
      <c r="H34" s="193" t="s">
        <v>246</v>
      </c>
      <c r="I34" s="191"/>
      <c r="J34" s="192">
        <f>J35</f>
        <v>0</v>
      </c>
      <c r="K34" s="192">
        <f>K35</f>
        <v>120</v>
      </c>
      <c r="L34" s="132"/>
      <c r="M34" s="132"/>
    </row>
    <row r="35" spans="2:13" ht="238.5" customHeight="1">
      <c r="B35" s="184">
        <f t="shared" si="1"/>
        <v>15</v>
      </c>
      <c r="C35" s="196" t="s">
        <v>235</v>
      </c>
      <c r="D35" s="186" t="s">
        <v>47</v>
      </c>
      <c r="E35" s="186" t="s">
        <v>53</v>
      </c>
      <c r="F35" s="186" t="s">
        <v>53</v>
      </c>
      <c r="G35" s="186" t="s">
        <v>57</v>
      </c>
      <c r="H35" s="188" t="s">
        <v>245</v>
      </c>
      <c r="I35" s="186" t="s">
        <v>49</v>
      </c>
      <c r="J35" s="187">
        <f>J36+J37</f>
        <v>0</v>
      </c>
      <c r="K35" s="187">
        <f>K36+K37</f>
        <v>120</v>
      </c>
      <c r="L35" s="132"/>
      <c r="M35" s="132"/>
    </row>
    <row r="36" spans="2:13" ht="65.25" customHeight="1">
      <c r="B36" s="184">
        <f t="shared" si="1"/>
        <v>16</v>
      </c>
      <c r="C36" s="189" t="s">
        <v>157</v>
      </c>
      <c r="D36" s="186" t="s">
        <v>47</v>
      </c>
      <c r="E36" s="186" t="s">
        <v>53</v>
      </c>
      <c r="F36" s="186" t="s">
        <v>53</v>
      </c>
      <c r="G36" s="186" t="s">
        <v>57</v>
      </c>
      <c r="H36" s="188" t="s">
        <v>245</v>
      </c>
      <c r="I36" s="186" t="s">
        <v>68</v>
      </c>
      <c r="J36" s="187"/>
      <c r="K36" s="187">
        <v>94.5</v>
      </c>
      <c r="L36" s="132"/>
      <c r="M36" s="132"/>
    </row>
    <row r="37" spans="2:13" ht="60.75" customHeight="1">
      <c r="B37" s="184">
        <f t="shared" si="1"/>
        <v>17</v>
      </c>
      <c r="C37" s="189" t="s">
        <v>156</v>
      </c>
      <c r="D37" s="186" t="s">
        <v>47</v>
      </c>
      <c r="E37" s="186" t="s">
        <v>53</v>
      </c>
      <c r="F37" s="186" t="s">
        <v>53</v>
      </c>
      <c r="G37" s="186" t="s">
        <v>57</v>
      </c>
      <c r="H37" s="188" t="s">
        <v>245</v>
      </c>
      <c r="I37" s="186" t="s">
        <v>155</v>
      </c>
      <c r="J37" s="187"/>
      <c r="K37" s="187">
        <v>25.5</v>
      </c>
      <c r="L37" s="132"/>
      <c r="M37" s="132"/>
    </row>
    <row r="38" spans="2:13" ht="171.75" customHeight="1">
      <c r="B38" s="184">
        <f t="shared" si="1"/>
        <v>18</v>
      </c>
      <c r="C38" s="190" t="s">
        <v>236</v>
      </c>
      <c r="D38" s="191" t="s">
        <v>47</v>
      </c>
      <c r="E38" s="191" t="s">
        <v>59</v>
      </c>
      <c r="F38" s="191" t="s">
        <v>59</v>
      </c>
      <c r="G38" s="191" t="s">
        <v>54</v>
      </c>
      <c r="H38" s="191" t="s">
        <v>129</v>
      </c>
      <c r="I38" s="191" t="s">
        <v>49</v>
      </c>
      <c r="J38" s="192">
        <f>J39</f>
        <v>0</v>
      </c>
      <c r="K38" s="192">
        <f>K39</f>
        <v>20</v>
      </c>
      <c r="L38" s="132"/>
      <c r="M38" s="132"/>
    </row>
    <row r="39" spans="2:13" ht="265.5" customHeight="1">
      <c r="B39" s="184">
        <f t="shared" si="1"/>
        <v>19</v>
      </c>
      <c r="C39" s="197" t="s">
        <v>237</v>
      </c>
      <c r="D39" s="186" t="s">
        <v>47</v>
      </c>
      <c r="E39" s="186" t="s">
        <v>59</v>
      </c>
      <c r="F39" s="186" t="s">
        <v>59</v>
      </c>
      <c r="G39" s="186" t="s">
        <v>54</v>
      </c>
      <c r="H39" s="186" t="s">
        <v>132</v>
      </c>
      <c r="I39" s="186" t="s">
        <v>49</v>
      </c>
      <c r="J39" s="187">
        <f>J40</f>
        <v>0</v>
      </c>
      <c r="K39" s="187">
        <f>K40</f>
        <v>20</v>
      </c>
      <c r="L39" s="132"/>
      <c r="M39" s="132"/>
    </row>
    <row r="40" spans="2:13" ht="123.75" customHeight="1">
      <c r="B40" s="184">
        <f t="shared" si="1"/>
        <v>20</v>
      </c>
      <c r="C40" s="198" t="s">
        <v>1</v>
      </c>
      <c r="D40" s="186" t="s">
        <v>47</v>
      </c>
      <c r="E40" s="186" t="s">
        <v>59</v>
      </c>
      <c r="F40" s="186" t="s">
        <v>59</v>
      </c>
      <c r="G40" s="186" t="s">
        <v>54</v>
      </c>
      <c r="H40" s="186" t="s">
        <v>132</v>
      </c>
      <c r="I40" s="186">
        <v>244</v>
      </c>
      <c r="J40" s="187"/>
      <c r="K40" s="187">
        <v>20</v>
      </c>
      <c r="L40" s="132"/>
      <c r="M40" s="132"/>
    </row>
    <row r="41" spans="2:13" ht="124.5" customHeight="1">
      <c r="B41" s="184">
        <f t="shared" si="1"/>
        <v>21</v>
      </c>
      <c r="C41" s="190" t="s">
        <v>238</v>
      </c>
      <c r="D41" s="191" t="s">
        <v>47</v>
      </c>
      <c r="E41" s="193" t="s">
        <v>7</v>
      </c>
      <c r="F41" s="193"/>
      <c r="G41" s="193"/>
      <c r="H41" s="191" t="s">
        <v>135</v>
      </c>
      <c r="I41" s="193" t="s">
        <v>49</v>
      </c>
      <c r="J41" s="192">
        <f>J42</f>
        <v>0</v>
      </c>
      <c r="K41" s="192">
        <f>K42+K46+K51</f>
        <v>979.27</v>
      </c>
      <c r="L41" s="132"/>
      <c r="M41" s="132"/>
    </row>
    <row r="42" spans="2:13" ht="181.5" customHeight="1">
      <c r="B42" s="184">
        <f t="shared" si="1"/>
        <v>22</v>
      </c>
      <c r="C42" s="189" t="s">
        <v>239</v>
      </c>
      <c r="D42" s="186" t="s">
        <v>47</v>
      </c>
      <c r="E42" s="188" t="s">
        <v>7</v>
      </c>
      <c r="F42" s="188" t="s">
        <v>7</v>
      </c>
      <c r="G42" s="188" t="s">
        <v>7</v>
      </c>
      <c r="H42" s="186" t="s">
        <v>136</v>
      </c>
      <c r="I42" s="188" t="s">
        <v>49</v>
      </c>
      <c r="J42" s="187">
        <f>J43+J44+J45</f>
        <v>0</v>
      </c>
      <c r="K42" s="187">
        <f>K43+K44+K45</f>
        <v>155.55</v>
      </c>
      <c r="L42" s="132"/>
      <c r="M42" s="132"/>
    </row>
    <row r="43" spans="2:13" ht="91.5" customHeight="1">
      <c r="B43" s="184">
        <f t="shared" si="1"/>
        <v>23</v>
      </c>
      <c r="C43" s="189" t="s">
        <v>157</v>
      </c>
      <c r="D43" s="186" t="s">
        <v>47</v>
      </c>
      <c r="E43" s="188" t="s">
        <v>7</v>
      </c>
      <c r="F43" s="188" t="s">
        <v>7</v>
      </c>
      <c r="G43" s="188" t="s">
        <v>7</v>
      </c>
      <c r="H43" s="186" t="s">
        <v>136</v>
      </c>
      <c r="I43" s="188" t="s">
        <v>68</v>
      </c>
      <c r="J43" s="187"/>
      <c r="K43" s="187">
        <v>89.3</v>
      </c>
      <c r="L43" s="132"/>
      <c r="M43" s="132"/>
    </row>
    <row r="44" spans="2:13" ht="69.75" customHeight="1">
      <c r="B44" s="184">
        <f t="shared" si="1"/>
        <v>24</v>
      </c>
      <c r="C44" s="189" t="s">
        <v>156</v>
      </c>
      <c r="D44" s="186" t="s">
        <v>47</v>
      </c>
      <c r="E44" s="188" t="s">
        <v>7</v>
      </c>
      <c r="F44" s="188" t="s">
        <v>7</v>
      </c>
      <c r="G44" s="188" t="s">
        <v>7</v>
      </c>
      <c r="H44" s="186" t="s">
        <v>136</v>
      </c>
      <c r="I44" s="188" t="s">
        <v>155</v>
      </c>
      <c r="J44" s="187"/>
      <c r="K44" s="187">
        <v>27</v>
      </c>
      <c r="L44" s="132"/>
      <c r="M44" s="132"/>
    </row>
    <row r="45" spans="2:13" ht="135" customHeight="1">
      <c r="B45" s="184">
        <f t="shared" si="1"/>
        <v>25</v>
      </c>
      <c r="C45" s="198" t="s">
        <v>1</v>
      </c>
      <c r="D45" s="186" t="s">
        <v>47</v>
      </c>
      <c r="E45" s="188" t="s">
        <v>7</v>
      </c>
      <c r="F45" s="188" t="s">
        <v>7</v>
      </c>
      <c r="G45" s="188" t="s">
        <v>7</v>
      </c>
      <c r="H45" s="186" t="s">
        <v>136</v>
      </c>
      <c r="I45" s="188" t="s">
        <v>74</v>
      </c>
      <c r="J45" s="187"/>
      <c r="K45" s="187">
        <v>39.25</v>
      </c>
      <c r="L45" s="132"/>
      <c r="M45" s="132"/>
    </row>
    <row r="46" spans="2:13" ht="238.5" customHeight="1">
      <c r="B46" s="184">
        <f t="shared" si="1"/>
        <v>26</v>
      </c>
      <c r="C46" s="197" t="s">
        <v>240</v>
      </c>
      <c r="D46" s="186" t="s">
        <v>47</v>
      </c>
      <c r="E46" s="186" t="s">
        <v>62</v>
      </c>
      <c r="F46" s="186" t="s">
        <v>62</v>
      </c>
      <c r="G46" s="186" t="s">
        <v>51</v>
      </c>
      <c r="H46" s="186" t="s">
        <v>137</v>
      </c>
      <c r="I46" s="186" t="s">
        <v>49</v>
      </c>
      <c r="J46" s="187">
        <f>J47+J48+J49+J50</f>
        <v>0</v>
      </c>
      <c r="K46" s="187">
        <f>K47+K48+K49+K50</f>
        <v>263.35</v>
      </c>
      <c r="L46" s="132"/>
      <c r="M46" s="132"/>
    </row>
    <row r="47" spans="2:13" ht="132" customHeight="1">
      <c r="B47" s="184">
        <f t="shared" si="1"/>
        <v>27</v>
      </c>
      <c r="C47" s="189" t="s">
        <v>153</v>
      </c>
      <c r="D47" s="186" t="s">
        <v>47</v>
      </c>
      <c r="E47" s="186" t="s">
        <v>62</v>
      </c>
      <c r="F47" s="186" t="s">
        <v>62</v>
      </c>
      <c r="G47" s="186" t="s">
        <v>51</v>
      </c>
      <c r="H47" s="186" t="s">
        <v>137</v>
      </c>
      <c r="I47" s="186" t="s">
        <v>74</v>
      </c>
      <c r="J47" s="187"/>
      <c r="K47" s="187">
        <v>213.35</v>
      </c>
      <c r="L47" s="132"/>
      <c r="M47" s="132"/>
    </row>
    <row r="48" spans="2:13" ht="75" customHeight="1">
      <c r="B48" s="184">
        <f t="shared" si="1"/>
        <v>28</v>
      </c>
      <c r="C48" s="189" t="s">
        <v>124</v>
      </c>
      <c r="D48" s="186" t="s">
        <v>47</v>
      </c>
      <c r="E48" s="186" t="s">
        <v>62</v>
      </c>
      <c r="F48" s="186" t="s">
        <v>62</v>
      </c>
      <c r="G48" s="186" t="s">
        <v>51</v>
      </c>
      <c r="H48" s="186" t="s">
        <v>243</v>
      </c>
      <c r="I48" s="186" t="s">
        <v>154</v>
      </c>
      <c r="J48" s="187"/>
      <c r="K48" s="187">
        <v>10</v>
      </c>
      <c r="L48" s="132"/>
      <c r="M48" s="132"/>
    </row>
    <row r="49" spans="2:13" ht="110.25" customHeight="1">
      <c r="B49" s="184">
        <f t="shared" si="1"/>
        <v>29</v>
      </c>
      <c r="C49" s="189" t="s">
        <v>72</v>
      </c>
      <c r="D49" s="186" t="s">
        <v>47</v>
      </c>
      <c r="E49" s="186" t="s">
        <v>62</v>
      </c>
      <c r="F49" s="186" t="s">
        <v>62</v>
      </c>
      <c r="G49" s="186" t="s">
        <v>51</v>
      </c>
      <c r="H49" s="186" t="s">
        <v>243</v>
      </c>
      <c r="I49" s="186" t="s">
        <v>75</v>
      </c>
      <c r="J49" s="187"/>
      <c r="K49" s="187">
        <v>30</v>
      </c>
      <c r="L49" s="132"/>
      <c r="M49" s="132"/>
    </row>
    <row r="50" spans="2:13" ht="96" customHeight="1">
      <c r="B50" s="184">
        <f t="shared" si="1"/>
        <v>30</v>
      </c>
      <c r="C50" s="189" t="s">
        <v>73</v>
      </c>
      <c r="D50" s="186" t="s">
        <v>47</v>
      </c>
      <c r="E50" s="186" t="s">
        <v>62</v>
      </c>
      <c r="F50" s="186" t="s">
        <v>62</v>
      </c>
      <c r="G50" s="186" t="s">
        <v>51</v>
      </c>
      <c r="H50" s="186" t="s">
        <v>137</v>
      </c>
      <c r="I50" s="186" t="s">
        <v>9</v>
      </c>
      <c r="J50" s="187"/>
      <c r="K50" s="187">
        <v>10</v>
      </c>
      <c r="L50" s="132"/>
      <c r="M50" s="132"/>
    </row>
    <row r="51" spans="2:13" ht="253.5" customHeight="1">
      <c r="B51" s="184">
        <f t="shared" si="1"/>
        <v>31</v>
      </c>
      <c r="C51" s="197" t="s">
        <v>241</v>
      </c>
      <c r="D51" s="186" t="s">
        <v>47</v>
      </c>
      <c r="E51" s="186" t="s">
        <v>65</v>
      </c>
      <c r="F51" s="186" t="s">
        <v>65</v>
      </c>
      <c r="G51" s="186" t="s">
        <v>59</v>
      </c>
      <c r="H51" s="186" t="s">
        <v>138</v>
      </c>
      <c r="I51" s="186" t="s">
        <v>49</v>
      </c>
      <c r="J51" s="187">
        <f>J52+J53</f>
        <v>0</v>
      </c>
      <c r="K51" s="187">
        <f>K52+K53</f>
        <v>560.37</v>
      </c>
      <c r="L51" s="132"/>
      <c r="M51" s="132"/>
    </row>
    <row r="52" spans="2:13" ht="72.75" customHeight="1">
      <c r="B52" s="184">
        <f t="shared" si="1"/>
        <v>32</v>
      </c>
      <c r="C52" s="199" t="s">
        <v>157</v>
      </c>
      <c r="D52" s="186" t="s">
        <v>47</v>
      </c>
      <c r="E52" s="186" t="s">
        <v>65</v>
      </c>
      <c r="F52" s="186" t="s">
        <v>65</v>
      </c>
      <c r="G52" s="186" t="s">
        <v>59</v>
      </c>
      <c r="H52" s="186" t="s">
        <v>138</v>
      </c>
      <c r="I52" s="186" t="s">
        <v>68</v>
      </c>
      <c r="J52" s="187"/>
      <c r="K52" s="187">
        <v>430.39</v>
      </c>
      <c r="L52" s="132"/>
      <c r="M52" s="132"/>
    </row>
    <row r="53" spans="2:13" ht="78" customHeight="1">
      <c r="B53" s="184">
        <f t="shared" si="1"/>
        <v>33</v>
      </c>
      <c r="C53" s="199" t="s">
        <v>156</v>
      </c>
      <c r="D53" s="186" t="s">
        <v>47</v>
      </c>
      <c r="E53" s="186" t="s">
        <v>65</v>
      </c>
      <c r="F53" s="186" t="s">
        <v>65</v>
      </c>
      <c r="G53" s="186" t="s">
        <v>59</v>
      </c>
      <c r="H53" s="186" t="s">
        <v>138</v>
      </c>
      <c r="I53" s="186" t="s">
        <v>155</v>
      </c>
      <c r="J53" s="187"/>
      <c r="K53" s="187">
        <v>129.98</v>
      </c>
      <c r="L53" s="132"/>
      <c r="M53" s="132"/>
    </row>
    <row r="54" spans="2:13" ht="57" customHeight="1" hidden="1">
      <c r="B54" s="184">
        <f t="shared" si="1"/>
        <v>34</v>
      </c>
      <c r="C54" s="200" t="s">
        <v>66</v>
      </c>
      <c r="D54" s="191" t="s">
        <v>47</v>
      </c>
      <c r="E54" s="191" t="s">
        <v>185</v>
      </c>
      <c r="F54" s="191"/>
      <c r="G54" s="191" t="s">
        <v>185</v>
      </c>
      <c r="H54" s="191" t="s">
        <v>186</v>
      </c>
      <c r="I54" s="191" t="s">
        <v>187</v>
      </c>
      <c r="J54" s="192"/>
      <c r="K54" s="192">
        <v>0</v>
      </c>
      <c r="L54" s="132"/>
      <c r="M54" s="142" t="e">
        <f>#REF!+J13+#REF!+#REF!+#REF!+#REF!+#REF!+#REF!+J54</f>
        <v>#REF!</v>
      </c>
    </row>
    <row r="55" spans="2:13" ht="93" customHeight="1">
      <c r="B55" s="184">
        <f t="shared" si="1"/>
        <v>35</v>
      </c>
      <c r="C55" s="201" t="s">
        <v>116</v>
      </c>
      <c r="D55" s="191" t="s">
        <v>47</v>
      </c>
      <c r="E55" s="191" t="s">
        <v>51</v>
      </c>
      <c r="F55" s="191" t="s">
        <v>51</v>
      </c>
      <c r="G55" s="191" t="s">
        <v>52</v>
      </c>
      <c r="H55" s="191" t="s">
        <v>139</v>
      </c>
      <c r="I55" s="191"/>
      <c r="J55" s="192">
        <f>J56</f>
        <v>0</v>
      </c>
      <c r="K55" s="192">
        <f>K56+K59</f>
        <v>426.43</v>
      </c>
      <c r="L55" s="132"/>
      <c r="M55" s="142"/>
    </row>
    <row r="56" spans="2:13" ht="129" customHeight="1">
      <c r="B56" s="184">
        <f t="shared" si="1"/>
        <v>36</v>
      </c>
      <c r="C56" s="189" t="s">
        <v>0</v>
      </c>
      <c r="D56" s="186" t="s">
        <v>47</v>
      </c>
      <c r="E56" s="186" t="s">
        <v>51</v>
      </c>
      <c r="F56" s="186" t="s">
        <v>51</v>
      </c>
      <c r="G56" s="186" t="s">
        <v>52</v>
      </c>
      <c r="H56" s="186" t="s">
        <v>201</v>
      </c>
      <c r="I56" s="186"/>
      <c r="J56" s="187"/>
      <c r="K56" s="187">
        <f>K57+K58</f>
        <v>406.43</v>
      </c>
      <c r="L56" s="132"/>
      <c r="M56" s="142"/>
    </row>
    <row r="57" spans="2:13" ht="120" customHeight="1">
      <c r="B57" s="184">
        <f t="shared" si="1"/>
        <v>37</v>
      </c>
      <c r="C57" s="189" t="s">
        <v>78</v>
      </c>
      <c r="D57" s="186" t="s">
        <v>47</v>
      </c>
      <c r="E57" s="186" t="s">
        <v>51</v>
      </c>
      <c r="F57" s="186" t="s">
        <v>51</v>
      </c>
      <c r="G57" s="186" t="s">
        <v>52</v>
      </c>
      <c r="H57" s="186" t="s">
        <v>201</v>
      </c>
      <c r="I57" s="186" t="s">
        <v>68</v>
      </c>
      <c r="J57" s="187">
        <v>285</v>
      </c>
      <c r="K57" s="187">
        <v>312.16</v>
      </c>
      <c r="L57" s="132"/>
      <c r="M57" s="142"/>
    </row>
    <row r="58" spans="2:13" ht="84" customHeight="1">
      <c r="B58" s="184">
        <f t="shared" si="1"/>
        <v>38</v>
      </c>
      <c r="C58" s="189" t="s">
        <v>156</v>
      </c>
      <c r="D58" s="186" t="s">
        <v>47</v>
      </c>
      <c r="E58" s="186" t="s">
        <v>51</v>
      </c>
      <c r="F58" s="186" t="s">
        <v>51</v>
      </c>
      <c r="G58" s="186" t="s">
        <v>52</v>
      </c>
      <c r="H58" s="186" t="s">
        <v>201</v>
      </c>
      <c r="I58" s="186" t="s">
        <v>155</v>
      </c>
      <c r="J58" s="187">
        <v>86</v>
      </c>
      <c r="K58" s="187">
        <v>94.27</v>
      </c>
      <c r="L58" s="132"/>
      <c r="M58" s="142"/>
    </row>
    <row r="59" spans="2:13" ht="84" customHeight="1">
      <c r="B59" s="184">
        <f t="shared" si="1"/>
        <v>39</v>
      </c>
      <c r="C59" s="202" t="s">
        <v>3</v>
      </c>
      <c r="D59" s="186" t="s">
        <v>47</v>
      </c>
      <c r="E59" s="186" t="s">
        <v>51</v>
      </c>
      <c r="F59" s="186" t="s">
        <v>51</v>
      </c>
      <c r="G59" s="186" t="s">
        <v>65</v>
      </c>
      <c r="H59" s="186" t="s">
        <v>244</v>
      </c>
      <c r="I59" s="186"/>
      <c r="J59" s="187">
        <f>J60</f>
        <v>0</v>
      </c>
      <c r="K59" s="187">
        <f>K60</f>
        <v>20</v>
      </c>
      <c r="L59" s="132"/>
      <c r="M59" s="142"/>
    </row>
    <row r="60" spans="2:13" ht="72" customHeight="1">
      <c r="B60" s="184">
        <f t="shared" si="1"/>
        <v>40</v>
      </c>
      <c r="C60" s="189" t="s">
        <v>4</v>
      </c>
      <c r="D60" s="186" t="s">
        <v>47</v>
      </c>
      <c r="E60" s="186" t="s">
        <v>51</v>
      </c>
      <c r="F60" s="186" t="s">
        <v>51</v>
      </c>
      <c r="G60" s="186" t="s">
        <v>65</v>
      </c>
      <c r="H60" s="186" t="s">
        <v>244</v>
      </c>
      <c r="I60" s="186" t="s">
        <v>5</v>
      </c>
      <c r="J60" s="187"/>
      <c r="K60" s="187">
        <v>20</v>
      </c>
      <c r="L60" s="132"/>
      <c r="M60" s="142"/>
    </row>
    <row r="61" spans="2:13" ht="48" customHeight="1">
      <c r="B61" s="267" t="s">
        <v>17</v>
      </c>
      <c r="C61" s="267"/>
      <c r="D61" s="267"/>
      <c r="E61" s="267"/>
      <c r="F61" s="267"/>
      <c r="G61" s="267"/>
      <c r="H61" s="267"/>
      <c r="I61" s="192"/>
      <c r="J61" s="192" t="e">
        <f>#REF!+#REF!+#REF!+#REF!+#REF!+#REF!+#REF!+J54</f>
        <v>#REF!</v>
      </c>
      <c r="K61" s="192">
        <f>K21+K55</f>
        <v>2511.0699999999997</v>
      </c>
      <c r="L61" s="132"/>
      <c r="M61" s="132"/>
    </row>
    <row r="62" spans="2:13" ht="44.25"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</row>
    <row r="63" spans="2:13" ht="44.25"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</row>
    <row r="64" spans="2:12" ht="25.5"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</row>
  </sheetData>
  <sheetProtection/>
  <mergeCells count="5">
    <mergeCell ref="K3:M3"/>
    <mergeCell ref="B9:K9"/>
    <mergeCell ref="I10:K10"/>
    <mergeCell ref="B61:H61"/>
    <mergeCell ref="I4:N6"/>
  </mergeCells>
  <printOptions/>
  <pageMargins left="0.5118110236220472" right="0.11811023622047245" top="0" bottom="0.7480314960629921" header="0.15748031496062992" footer="0.31496062992125984"/>
  <pageSetup fitToHeight="2" fitToWidth="1" horizontalDpi="600" verticalDpi="600" orientation="portrait" paperSize="9" scale="18" r:id="rId1"/>
  <rowBreaks count="1" manualBreakCount="1">
    <brk id="25" max="13" man="1"/>
  </rowBreaks>
  <colBreaks count="1" manualBreakCount="1">
    <brk id="2" max="6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N60"/>
  <sheetViews>
    <sheetView view="pageBreakPreview" zoomScale="25" zoomScaleNormal="65" zoomScaleSheetLayoutView="25" zoomScalePageLayoutView="0" workbookViewId="0" topLeftCell="C43">
      <selection activeCell="L34" sqref="L34"/>
    </sheetView>
  </sheetViews>
  <sheetFormatPr defaultColWidth="9.00390625" defaultRowHeight="12.75"/>
  <cols>
    <col min="1" max="1" width="45.625" style="0" customWidth="1"/>
    <col min="2" max="2" width="21.375" style="0" customWidth="1"/>
    <col min="3" max="3" width="255.125" style="0" customWidth="1"/>
    <col min="4" max="4" width="20.75390625" style="0" hidden="1" customWidth="1"/>
    <col min="5" max="5" width="18.00390625" style="0" hidden="1" customWidth="1"/>
    <col min="6" max="6" width="0.2421875" style="0" hidden="1" customWidth="1"/>
    <col min="7" max="7" width="16.375" style="0" hidden="1" customWidth="1"/>
    <col min="8" max="8" width="84.375" style="0" customWidth="1"/>
    <col min="9" max="9" width="40.375" style="0" customWidth="1"/>
    <col min="10" max="10" width="70.375" style="0" customWidth="1"/>
    <col min="11" max="11" width="62.75390625" style="0" customWidth="1"/>
    <col min="12" max="12" width="54.875" style="0" customWidth="1"/>
    <col min="13" max="13" width="18.125" style="0" customWidth="1"/>
    <col min="14" max="14" width="0" style="0" hidden="1" customWidth="1"/>
  </cols>
  <sheetData>
    <row r="2" ht="51.75" customHeight="1">
      <c r="K2" s="219" t="s">
        <v>220</v>
      </c>
    </row>
    <row r="3" spans="2:14" ht="60.75" customHeight="1">
      <c r="B3" s="143"/>
      <c r="C3" s="143"/>
      <c r="D3" s="143"/>
      <c r="E3" s="143"/>
      <c r="F3" s="143"/>
      <c r="G3" s="143"/>
      <c r="H3" s="143"/>
      <c r="I3" s="143"/>
      <c r="J3" s="133"/>
      <c r="K3" s="217" t="s">
        <v>190</v>
      </c>
      <c r="L3" s="132"/>
      <c r="M3" s="132"/>
      <c r="N3" s="143"/>
    </row>
    <row r="4" spans="2:14" ht="39.75">
      <c r="B4" s="143"/>
      <c r="C4" s="143"/>
      <c r="D4" s="143"/>
      <c r="E4" s="143"/>
      <c r="F4" s="143"/>
      <c r="G4" s="143"/>
      <c r="H4" s="143"/>
      <c r="I4" s="143"/>
      <c r="J4" s="273" t="s">
        <v>231</v>
      </c>
      <c r="K4" s="273"/>
      <c r="L4" s="274"/>
      <c r="M4" s="274"/>
      <c r="N4" s="143"/>
    </row>
    <row r="5" spans="2:14" ht="39.75">
      <c r="B5" s="143"/>
      <c r="C5" s="143"/>
      <c r="D5" s="143"/>
      <c r="E5" s="143"/>
      <c r="F5" s="143"/>
      <c r="G5" s="143"/>
      <c r="H5" s="143"/>
      <c r="I5" s="143"/>
      <c r="J5" s="273"/>
      <c r="K5" s="273"/>
      <c r="L5" s="274"/>
      <c r="M5" s="274"/>
      <c r="N5" s="143"/>
    </row>
    <row r="6" spans="2:14" ht="164.25" customHeight="1">
      <c r="B6" s="143"/>
      <c r="C6" s="143"/>
      <c r="D6" s="143"/>
      <c r="E6" s="143"/>
      <c r="F6" s="143"/>
      <c r="G6" s="143"/>
      <c r="H6" s="143"/>
      <c r="I6" s="143"/>
      <c r="J6" s="273"/>
      <c r="K6" s="273"/>
      <c r="L6" s="274"/>
      <c r="M6" s="274"/>
      <c r="N6" s="143"/>
    </row>
    <row r="7" spans="2:14" ht="44.25">
      <c r="B7" s="143"/>
      <c r="C7" s="143"/>
      <c r="D7" s="143"/>
      <c r="E7" s="143"/>
      <c r="F7" s="143"/>
      <c r="G7" s="143"/>
      <c r="H7" s="143"/>
      <c r="I7" s="143"/>
      <c r="J7" s="132"/>
      <c r="K7" s="132"/>
      <c r="L7" s="132"/>
      <c r="M7" s="132"/>
      <c r="N7" s="143"/>
    </row>
    <row r="8" spans="2:14" ht="1.5" customHeight="1"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2:14" ht="180.75" customHeight="1">
      <c r="B9" s="269" t="s">
        <v>259</v>
      </c>
      <c r="C9" s="269"/>
      <c r="D9" s="269"/>
      <c r="E9" s="269"/>
      <c r="F9" s="269"/>
      <c r="G9" s="269"/>
      <c r="H9" s="269"/>
      <c r="I9" s="269"/>
      <c r="J9" s="269"/>
      <c r="K9" s="269"/>
      <c r="L9" s="143"/>
      <c r="M9" s="143"/>
      <c r="N9" s="143"/>
    </row>
    <row r="10" spans="2:14" ht="42">
      <c r="B10" s="144"/>
      <c r="C10" s="144"/>
      <c r="D10" s="144"/>
      <c r="E10" s="144"/>
      <c r="F10" s="144"/>
      <c r="G10" s="144"/>
      <c r="H10" s="145"/>
      <c r="I10" s="270"/>
      <c r="J10" s="270"/>
      <c r="K10" s="270"/>
      <c r="L10" s="143"/>
      <c r="M10" s="143"/>
      <c r="N10" s="143"/>
    </row>
    <row r="11" spans="2:14" ht="160.5" customHeight="1">
      <c r="B11" s="136" t="s">
        <v>22</v>
      </c>
      <c r="C11" s="136" t="s">
        <v>23</v>
      </c>
      <c r="D11" s="136" t="s">
        <v>23</v>
      </c>
      <c r="E11" s="136" t="s">
        <v>23</v>
      </c>
      <c r="F11" s="136" t="s">
        <v>23</v>
      </c>
      <c r="G11" s="136" t="s">
        <v>23</v>
      </c>
      <c r="H11" s="137" t="s">
        <v>45</v>
      </c>
      <c r="I11" s="137" t="s">
        <v>46</v>
      </c>
      <c r="J11" s="138" t="s">
        <v>195</v>
      </c>
      <c r="K11" s="139" t="s">
        <v>196</v>
      </c>
      <c r="L11" s="143"/>
      <c r="M11" s="143"/>
      <c r="N11" s="143"/>
    </row>
    <row r="12" spans="2:14" ht="62.25">
      <c r="B12" s="182">
        <v>1</v>
      </c>
      <c r="C12" s="182">
        <v>2</v>
      </c>
      <c r="D12" s="183" t="s">
        <v>24</v>
      </c>
      <c r="E12" s="183" t="s">
        <v>25</v>
      </c>
      <c r="F12" s="183"/>
      <c r="G12" s="183" t="s">
        <v>26</v>
      </c>
      <c r="H12" s="183" t="s">
        <v>27</v>
      </c>
      <c r="I12" s="183" t="s">
        <v>28</v>
      </c>
      <c r="J12" s="183" t="s">
        <v>171</v>
      </c>
      <c r="K12" s="182">
        <v>9</v>
      </c>
      <c r="L12" s="143"/>
      <c r="M12" s="143"/>
      <c r="N12" s="143"/>
    </row>
    <row r="13" spans="2:14" ht="180" customHeight="1">
      <c r="B13" s="184">
        <v>1</v>
      </c>
      <c r="C13" s="190" t="s">
        <v>232</v>
      </c>
      <c r="D13" s="191" t="s">
        <v>47</v>
      </c>
      <c r="E13" s="191" t="s">
        <v>51</v>
      </c>
      <c r="F13" s="191" t="s">
        <v>51</v>
      </c>
      <c r="G13" s="191" t="s">
        <v>53</v>
      </c>
      <c r="H13" s="191" t="s">
        <v>133</v>
      </c>
      <c r="I13" s="191"/>
      <c r="J13" s="192">
        <f>J14+J21+J25+J29+J32</f>
        <v>2036.37</v>
      </c>
      <c r="K13" s="192">
        <f>K14+K21+K25+K29+K32</f>
        <v>1977.7399999999998</v>
      </c>
      <c r="L13" s="143"/>
      <c r="M13" s="143"/>
      <c r="N13" s="143"/>
    </row>
    <row r="14" spans="2:14" ht="124.5" customHeight="1">
      <c r="B14" s="184">
        <f aca="true" t="shared" si="0" ref="B14:B51">B13+1</f>
        <v>2</v>
      </c>
      <c r="C14" s="190" t="s">
        <v>233</v>
      </c>
      <c r="D14" s="191" t="s">
        <v>47</v>
      </c>
      <c r="E14" s="191" t="s">
        <v>51</v>
      </c>
      <c r="F14" s="191" t="s">
        <v>51</v>
      </c>
      <c r="G14" s="191" t="s">
        <v>53</v>
      </c>
      <c r="H14" s="203" t="s">
        <v>148</v>
      </c>
      <c r="I14" s="191"/>
      <c r="J14" s="192">
        <f>J15+J16+J17+J18+J19+J20</f>
        <v>912.97</v>
      </c>
      <c r="K14" s="192">
        <f>K15+K16+K17+K18+K19+K20</f>
        <v>912.97</v>
      </c>
      <c r="L14" s="143"/>
      <c r="M14" s="143"/>
      <c r="N14" s="143"/>
    </row>
    <row r="15" spans="2:14" ht="108" customHeight="1">
      <c r="B15" s="184">
        <f t="shared" si="0"/>
        <v>3</v>
      </c>
      <c r="C15" s="189" t="s">
        <v>157</v>
      </c>
      <c r="D15" s="186" t="s">
        <v>47</v>
      </c>
      <c r="E15" s="186" t="s">
        <v>51</v>
      </c>
      <c r="F15" s="186" t="s">
        <v>51</v>
      </c>
      <c r="G15" s="186" t="s">
        <v>53</v>
      </c>
      <c r="H15" s="204" t="s">
        <v>149</v>
      </c>
      <c r="I15" s="186" t="s">
        <v>68</v>
      </c>
      <c r="J15" s="187">
        <v>475.78</v>
      </c>
      <c r="K15" s="187">
        <v>475.78</v>
      </c>
      <c r="L15" s="143"/>
      <c r="M15" s="143"/>
      <c r="N15" s="143"/>
    </row>
    <row r="16" spans="2:14" ht="90" customHeight="1">
      <c r="B16" s="184">
        <f t="shared" si="0"/>
        <v>4</v>
      </c>
      <c r="C16" s="189" t="s">
        <v>156</v>
      </c>
      <c r="D16" s="186" t="s">
        <v>47</v>
      </c>
      <c r="E16" s="186" t="s">
        <v>51</v>
      </c>
      <c r="F16" s="186" t="s">
        <v>51</v>
      </c>
      <c r="G16" s="186" t="s">
        <v>53</v>
      </c>
      <c r="H16" s="204" t="s">
        <v>149</v>
      </c>
      <c r="I16" s="186" t="s">
        <v>155</v>
      </c>
      <c r="J16" s="187">
        <v>143.69</v>
      </c>
      <c r="K16" s="187">
        <v>143.69</v>
      </c>
      <c r="L16" s="143"/>
      <c r="M16" s="143"/>
      <c r="N16" s="143"/>
    </row>
    <row r="17" spans="2:14" ht="117" customHeight="1">
      <c r="B17" s="184">
        <f t="shared" si="0"/>
        <v>5</v>
      </c>
      <c r="C17" s="189" t="s">
        <v>70</v>
      </c>
      <c r="D17" s="186" t="s">
        <v>47</v>
      </c>
      <c r="E17" s="186" t="s">
        <v>51</v>
      </c>
      <c r="F17" s="186" t="s">
        <v>51</v>
      </c>
      <c r="G17" s="186" t="s">
        <v>53</v>
      </c>
      <c r="H17" s="204" t="s">
        <v>150</v>
      </c>
      <c r="I17" s="186" t="s">
        <v>71</v>
      </c>
      <c r="J17" s="187">
        <v>42.5</v>
      </c>
      <c r="K17" s="187">
        <v>42.5</v>
      </c>
      <c r="L17" s="143"/>
      <c r="M17" s="143"/>
      <c r="N17" s="143"/>
    </row>
    <row r="18" spans="2:14" ht="125.25" customHeight="1">
      <c r="B18" s="184">
        <f t="shared" si="0"/>
        <v>6</v>
      </c>
      <c r="C18" s="189" t="s">
        <v>1</v>
      </c>
      <c r="D18" s="186" t="s">
        <v>47</v>
      </c>
      <c r="E18" s="186" t="s">
        <v>51</v>
      </c>
      <c r="F18" s="186" t="s">
        <v>51</v>
      </c>
      <c r="G18" s="186" t="s">
        <v>53</v>
      </c>
      <c r="H18" s="204" t="s">
        <v>150</v>
      </c>
      <c r="I18" s="186" t="s">
        <v>74</v>
      </c>
      <c r="J18" s="187">
        <v>201</v>
      </c>
      <c r="K18" s="187">
        <v>201</v>
      </c>
      <c r="L18" s="143"/>
      <c r="M18" s="143"/>
      <c r="N18" s="143"/>
    </row>
    <row r="19" spans="2:14" ht="78" customHeight="1">
      <c r="B19" s="184">
        <f t="shared" si="0"/>
        <v>7</v>
      </c>
      <c r="C19" s="189" t="s">
        <v>72</v>
      </c>
      <c r="D19" s="186" t="s">
        <v>47</v>
      </c>
      <c r="E19" s="186" t="s">
        <v>51</v>
      </c>
      <c r="F19" s="186" t="s">
        <v>51</v>
      </c>
      <c r="G19" s="186" t="s">
        <v>53</v>
      </c>
      <c r="H19" s="204" t="s">
        <v>150</v>
      </c>
      <c r="I19" s="186">
        <v>851</v>
      </c>
      <c r="J19" s="187">
        <v>45</v>
      </c>
      <c r="K19" s="187">
        <v>45</v>
      </c>
      <c r="L19" s="143"/>
      <c r="M19" s="143"/>
      <c r="N19" s="143"/>
    </row>
    <row r="20" spans="2:14" ht="93.75" customHeight="1">
      <c r="B20" s="184">
        <f t="shared" si="0"/>
        <v>8</v>
      </c>
      <c r="C20" s="189" t="s">
        <v>73</v>
      </c>
      <c r="D20" s="186" t="s">
        <v>47</v>
      </c>
      <c r="E20" s="186" t="s">
        <v>51</v>
      </c>
      <c r="F20" s="186" t="s">
        <v>51</v>
      </c>
      <c r="G20" s="186" t="s">
        <v>53</v>
      </c>
      <c r="H20" s="204" t="s">
        <v>150</v>
      </c>
      <c r="I20" s="186">
        <v>852</v>
      </c>
      <c r="J20" s="187">
        <v>5</v>
      </c>
      <c r="K20" s="187">
        <v>5</v>
      </c>
      <c r="L20" s="143"/>
      <c r="M20" s="143"/>
      <c r="N20" s="143"/>
    </row>
    <row r="21" spans="2:14" ht="249" customHeight="1">
      <c r="B21" s="184">
        <f t="shared" si="0"/>
        <v>9</v>
      </c>
      <c r="C21" s="194" t="s">
        <v>193</v>
      </c>
      <c r="D21" s="191" t="s">
        <v>47</v>
      </c>
      <c r="E21" s="191" t="s">
        <v>52</v>
      </c>
      <c r="F21" s="191" t="s">
        <v>52</v>
      </c>
      <c r="G21" s="191" t="s">
        <v>54</v>
      </c>
      <c r="H21" s="191" t="s">
        <v>242</v>
      </c>
      <c r="I21" s="191"/>
      <c r="J21" s="192">
        <f>J22+J23+J24</f>
        <v>52.4</v>
      </c>
      <c r="K21" s="192">
        <f>K22+K23+K24</f>
        <v>52.4</v>
      </c>
      <c r="L21" s="143"/>
      <c r="M21" s="143"/>
      <c r="N21" s="143"/>
    </row>
    <row r="22" spans="2:14" ht="142.5" customHeight="1">
      <c r="B22" s="184">
        <f t="shared" si="0"/>
        <v>10</v>
      </c>
      <c r="C22" s="189" t="s">
        <v>157</v>
      </c>
      <c r="D22" s="186" t="s">
        <v>47</v>
      </c>
      <c r="E22" s="186" t="s">
        <v>52</v>
      </c>
      <c r="F22" s="191" t="s">
        <v>52</v>
      </c>
      <c r="G22" s="186" t="s">
        <v>54</v>
      </c>
      <c r="H22" s="186" t="s">
        <v>242</v>
      </c>
      <c r="I22" s="186" t="s">
        <v>68</v>
      </c>
      <c r="J22" s="187">
        <v>39</v>
      </c>
      <c r="K22" s="187">
        <v>39</v>
      </c>
      <c r="L22" s="143"/>
      <c r="M22" s="143"/>
      <c r="N22" s="143"/>
    </row>
    <row r="23" spans="2:14" ht="87.75" customHeight="1">
      <c r="B23" s="184">
        <f t="shared" si="0"/>
        <v>11</v>
      </c>
      <c r="C23" s="189" t="s">
        <v>156</v>
      </c>
      <c r="D23" s="186" t="s">
        <v>47</v>
      </c>
      <c r="E23" s="186" t="s">
        <v>52</v>
      </c>
      <c r="F23" s="186" t="s">
        <v>52</v>
      </c>
      <c r="G23" s="186" t="s">
        <v>54</v>
      </c>
      <c r="H23" s="186" t="s">
        <v>242</v>
      </c>
      <c r="I23" s="186" t="s">
        <v>155</v>
      </c>
      <c r="J23" s="187">
        <v>11.8</v>
      </c>
      <c r="K23" s="187">
        <v>11.8</v>
      </c>
      <c r="L23" s="143"/>
      <c r="M23" s="143"/>
      <c r="N23" s="143"/>
    </row>
    <row r="24" spans="2:14" ht="144" customHeight="1">
      <c r="B24" s="184">
        <f t="shared" si="0"/>
        <v>12</v>
      </c>
      <c r="C24" s="189" t="s">
        <v>1</v>
      </c>
      <c r="D24" s="186" t="s">
        <v>47</v>
      </c>
      <c r="E24" s="186" t="s">
        <v>52</v>
      </c>
      <c r="F24" s="186" t="s">
        <v>52</v>
      </c>
      <c r="G24" s="186" t="s">
        <v>54</v>
      </c>
      <c r="H24" s="186" t="s">
        <v>242</v>
      </c>
      <c r="I24" s="186" t="s">
        <v>74</v>
      </c>
      <c r="J24" s="187">
        <v>1.6</v>
      </c>
      <c r="K24" s="187">
        <v>1.6</v>
      </c>
      <c r="L24" s="143"/>
      <c r="M24" s="143"/>
      <c r="N24" s="143"/>
    </row>
    <row r="25" spans="2:14" ht="182.25" customHeight="1">
      <c r="B25" s="184">
        <f t="shared" si="0"/>
        <v>13</v>
      </c>
      <c r="C25" s="195" t="s">
        <v>234</v>
      </c>
      <c r="D25" s="191" t="s">
        <v>47</v>
      </c>
      <c r="E25" s="191" t="s">
        <v>53</v>
      </c>
      <c r="F25" s="186" t="s">
        <v>53</v>
      </c>
      <c r="G25" s="191" t="s">
        <v>57</v>
      </c>
      <c r="H25" s="193" t="s">
        <v>246</v>
      </c>
      <c r="I25" s="191"/>
      <c r="J25" s="192">
        <f>J26</f>
        <v>120</v>
      </c>
      <c r="K25" s="192">
        <f>K26</f>
        <v>120</v>
      </c>
      <c r="L25" s="143"/>
      <c r="M25" s="143"/>
      <c r="N25" s="143"/>
    </row>
    <row r="26" spans="2:14" ht="261.75" customHeight="1">
      <c r="B26" s="184">
        <f t="shared" si="0"/>
        <v>14</v>
      </c>
      <c r="C26" s="196" t="s">
        <v>235</v>
      </c>
      <c r="D26" s="186" t="s">
        <v>47</v>
      </c>
      <c r="E26" s="186" t="s">
        <v>53</v>
      </c>
      <c r="F26" s="186" t="s">
        <v>53</v>
      </c>
      <c r="G26" s="186" t="s">
        <v>57</v>
      </c>
      <c r="H26" s="188" t="s">
        <v>245</v>
      </c>
      <c r="I26" s="186"/>
      <c r="J26" s="187">
        <f>J27+J28</f>
        <v>120</v>
      </c>
      <c r="K26" s="187">
        <f>K27+K28</f>
        <v>120</v>
      </c>
      <c r="L26" s="143"/>
      <c r="M26" s="143"/>
      <c r="N26" s="143"/>
    </row>
    <row r="27" spans="2:14" ht="71.25" customHeight="1">
      <c r="B27" s="184">
        <f t="shared" si="0"/>
        <v>15</v>
      </c>
      <c r="C27" s="189" t="s">
        <v>157</v>
      </c>
      <c r="D27" s="186" t="s">
        <v>47</v>
      </c>
      <c r="E27" s="186" t="s">
        <v>53</v>
      </c>
      <c r="F27" s="186" t="s">
        <v>53</v>
      </c>
      <c r="G27" s="186" t="s">
        <v>57</v>
      </c>
      <c r="H27" s="188" t="s">
        <v>245</v>
      </c>
      <c r="I27" s="186" t="s">
        <v>68</v>
      </c>
      <c r="J27" s="187">
        <v>94.5</v>
      </c>
      <c r="K27" s="187">
        <v>94.5</v>
      </c>
      <c r="L27" s="143"/>
      <c r="M27" s="143"/>
      <c r="N27" s="143"/>
    </row>
    <row r="28" spans="2:14" ht="84.75" customHeight="1">
      <c r="B28" s="184">
        <f t="shared" si="0"/>
        <v>16</v>
      </c>
      <c r="C28" s="189" t="s">
        <v>156</v>
      </c>
      <c r="D28" s="186" t="s">
        <v>47</v>
      </c>
      <c r="E28" s="186" t="s">
        <v>53</v>
      </c>
      <c r="F28" s="186" t="s">
        <v>53</v>
      </c>
      <c r="G28" s="186" t="s">
        <v>57</v>
      </c>
      <c r="H28" s="188" t="s">
        <v>245</v>
      </c>
      <c r="I28" s="186" t="s">
        <v>155</v>
      </c>
      <c r="J28" s="187">
        <v>25.5</v>
      </c>
      <c r="K28" s="187">
        <v>25.5</v>
      </c>
      <c r="L28" s="143"/>
      <c r="M28" s="143"/>
      <c r="N28" s="143"/>
    </row>
    <row r="29" spans="2:14" ht="182.25" customHeight="1">
      <c r="B29" s="184">
        <f t="shared" si="0"/>
        <v>17</v>
      </c>
      <c r="C29" s="190" t="s">
        <v>236</v>
      </c>
      <c r="D29" s="191" t="s">
        <v>47</v>
      </c>
      <c r="E29" s="191" t="s">
        <v>59</v>
      </c>
      <c r="F29" s="186" t="s">
        <v>59</v>
      </c>
      <c r="G29" s="191" t="s">
        <v>54</v>
      </c>
      <c r="H29" s="191" t="s">
        <v>129</v>
      </c>
      <c r="I29" s="191"/>
      <c r="J29" s="192">
        <f>J30</f>
        <v>20</v>
      </c>
      <c r="K29" s="192">
        <f>K30</f>
        <v>20</v>
      </c>
      <c r="L29" s="143"/>
      <c r="M29" s="143"/>
      <c r="N29" s="143"/>
    </row>
    <row r="30" spans="2:14" ht="300" customHeight="1">
      <c r="B30" s="184">
        <f t="shared" si="0"/>
        <v>18</v>
      </c>
      <c r="C30" s="197" t="s">
        <v>237</v>
      </c>
      <c r="D30" s="186" t="s">
        <v>47</v>
      </c>
      <c r="E30" s="186" t="s">
        <v>59</v>
      </c>
      <c r="F30" s="191" t="s">
        <v>59</v>
      </c>
      <c r="G30" s="186" t="s">
        <v>54</v>
      </c>
      <c r="H30" s="191" t="s">
        <v>132</v>
      </c>
      <c r="I30" s="186"/>
      <c r="J30" s="187">
        <f>J31</f>
        <v>20</v>
      </c>
      <c r="K30" s="187">
        <f>K31</f>
        <v>20</v>
      </c>
      <c r="L30" s="143"/>
      <c r="M30" s="143"/>
      <c r="N30" s="143"/>
    </row>
    <row r="31" spans="2:14" ht="123" customHeight="1">
      <c r="B31" s="184">
        <f t="shared" si="0"/>
        <v>19</v>
      </c>
      <c r="C31" s="198" t="s">
        <v>1</v>
      </c>
      <c r="D31" s="186" t="s">
        <v>47</v>
      </c>
      <c r="E31" s="186" t="s">
        <v>59</v>
      </c>
      <c r="F31" s="186" t="s">
        <v>59</v>
      </c>
      <c r="G31" s="186" t="s">
        <v>54</v>
      </c>
      <c r="H31" s="186" t="s">
        <v>132</v>
      </c>
      <c r="I31" s="186">
        <v>244</v>
      </c>
      <c r="J31" s="187">
        <v>20</v>
      </c>
      <c r="K31" s="187">
        <v>20</v>
      </c>
      <c r="L31" s="143"/>
      <c r="M31" s="143"/>
      <c r="N31" s="143"/>
    </row>
    <row r="32" spans="2:14" ht="132" customHeight="1">
      <c r="B32" s="184">
        <f t="shared" si="0"/>
        <v>20</v>
      </c>
      <c r="C32" s="190" t="s">
        <v>238</v>
      </c>
      <c r="D32" s="191" t="s">
        <v>47</v>
      </c>
      <c r="E32" s="193" t="s">
        <v>7</v>
      </c>
      <c r="F32" s="188"/>
      <c r="G32" s="193"/>
      <c r="H32" s="186" t="s">
        <v>135</v>
      </c>
      <c r="I32" s="193" t="s">
        <v>49</v>
      </c>
      <c r="J32" s="192">
        <f>J33+J37+J42</f>
        <v>931</v>
      </c>
      <c r="K32" s="192">
        <f>K33+K37+K42</f>
        <v>872.37</v>
      </c>
      <c r="L32" s="143"/>
      <c r="M32" s="143"/>
      <c r="N32" s="143"/>
    </row>
    <row r="33" spans="2:14" ht="240" customHeight="1">
      <c r="B33" s="184">
        <f t="shared" si="0"/>
        <v>21</v>
      </c>
      <c r="C33" s="189" t="s">
        <v>239</v>
      </c>
      <c r="D33" s="186" t="s">
        <v>47</v>
      </c>
      <c r="E33" s="188" t="s">
        <v>7</v>
      </c>
      <c r="F33" s="188" t="s">
        <v>7</v>
      </c>
      <c r="G33" s="188" t="s">
        <v>7</v>
      </c>
      <c r="H33" s="186" t="s">
        <v>136</v>
      </c>
      <c r="I33" s="188"/>
      <c r="J33" s="187">
        <f>J34+J35+J36</f>
        <v>155.55</v>
      </c>
      <c r="K33" s="187">
        <v>155.55</v>
      </c>
      <c r="L33" s="143"/>
      <c r="M33" s="143"/>
      <c r="N33" s="143"/>
    </row>
    <row r="34" spans="2:14" ht="74.25" customHeight="1">
      <c r="B34" s="184">
        <f t="shared" si="0"/>
        <v>22</v>
      </c>
      <c r="C34" s="189" t="s">
        <v>157</v>
      </c>
      <c r="D34" s="186" t="s">
        <v>47</v>
      </c>
      <c r="E34" s="188" t="s">
        <v>7</v>
      </c>
      <c r="F34" s="193" t="s">
        <v>7</v>
      </c>
      <c r="G34" s="188" t="s">
        <v>7</v>
      </c>
      <c r="H34" s="186" t="s">
        <v>136</v>
      </c>
      <c r="I34" s="188" t="s">
        <v>68</v>
      </c>
      <c r="J34" s="187">
        <v>89.3</v>
      </c>
      <c r="K34" s="187">
        <v>89.3</v>
      </c>
      <c r="L34" s="143"/>
      <c r="M34" s="143"/>
      <c r="N34" s="143"/>
    </row>
    <row r="35" spans="2:14" ht="81.75" customHeight="1">
      <c r="B35" s="184">
        <f t="shared" si="0"/>
        <v>23</v>
      </c>
      <c r="C35" s="189" t="s">
        <v>156</v>
      </c>
      <c r="D35" s="186" t="s">
        <v>47</v>
      </c>
      <c r="E35" s="188" t="s">
        <v>7</v>
      </c>
      <c r="F35" s="188" t="s">
        <v>7</v>
      </c>
      <c r="G35" s="188" t="s">
        <v>7</v>
      </c>
      <c r="H35" s="186" t="s">
        <v>136</v>
      </c>
      <c r="I35" s="188" t="s">
        <v>155</v>
      </c>
      <c r="J35" s="187">
        <v>27</v>
      </c>
      <c r="K35" s="187">
        <v>27</v>
      </c>
      <c r="L35" s="143"/>
      <c r="M35" s="143"/>
      <c r="N35" s="143"/>
    </row>
    <row r="36" spans="2:14" ht="132" customHeight="1">
      <c r="B36" s="184">
        <f t="shared" si="0"/>
        <v>24</v>
      </c>
      <c r="C36" s="198" t="s">
        <v>1</v>
      </c>
      <c r="D36" s="186" t="s">
        <v>47</v>
      </c>
      <c r="E36" s="188" t="s">
        <v>7</v>
      </c>
      <c r="F36" s="188" t="s">
        <v>7</v>
      </c>
      <c r="G36" s="188" t="s">
        <v>7</v>
      </c>
      <c r="H36" s="186" t="s">
        <v>136</v>
      </c>
      <c r="I36" s="188" t="s">
        <v>74</v>
      </c>
      <c r="J36" s="187">
        <v>39.25</v>
      </c>
      <c r="K36" s="187">
        <v>39.25</v>
      </c>
      <c r="L36" s="143"/>
      <c r="M36" s="143"/>
      <c r="N36" s="143"/>
    </row>
    <row r="37" spans="2:14" ht="249.75" customHeight="1">
      <c r="B37" s="184">
        <f t="shared" si="0"/>
        <v>25</v>
      </c>
      <c r="C37" s="197" t="s">
        <v>240</v>
      </c>
      <c r="D37" s="186" t="s">
        <v>47</v>
      </c>
      <c r="E37" s="186" t="s">
        <v>62</v>
      </c>
      <c r="F37" s="186" t="s">
        <v>62</v>
      </c>
      <c r="G37" s="186" t="s">
        <v>51</v>
      </c>
      <c r="H37" s="186" t="s">
        <v>137</v>
      </c>
      <c r="I37" s="186" t="s">
        <v>49</v>
      </c>
      <c r="J37" s="187">
        <f>J38+J39+J40+J41</f>
        <v>215.08</v>
      </c>
      <c r="K37" s="187">
        <f>K38+K39+K40+K41</f>
        <v>156.45</v>
      </c>
      <c r="L37" s="143"/>
      <c r="M37" s="143"/>
      <c r="N37" s="143"/>
    </row>
    <row r="38" spans="2:14" ht="137.25" customHeight="1">
      <c r="B38" s="184">
        <f t="shared" si="0"/>
        <v>26</v>
      </c>
      <c r="C38" s="189" t="s">
        <v>153</v>
      </c>
      <c r="D38" s="186" t="s">
        <v>47</v>
      </c>
      <c r="E38" s="186" t="s">
        <v>62</v>
      </c>
      <c r="F38" s="191" t="s">
        <v>62</v>
      </c>
      <c r="G38" s="186" t="s">
        <v>51</v>
      </c>
      <c r="H38" s="186" t="s">
        <v>137</v>
      </c>
      <c r="I38" s="186" t="s">
        <v>74</v>
      </c>
      <c r="J38" s="187">
        <v>165.08</v>
      </c>
      <c r="K38" s="187">
        <v>106.45</v>
      </c>
      <c r="L38" s="143"/>
      <c r="M38" s="143"/>
      <c r="N38" s="143"/>
    </row>
    <row r="39" spans="2:14" ht="72.75" customHeight="1">
      <c r="B39" s="184">
        <f t="shared" si="0"/>
        <v>27</v>
      </c>
      <c r="C39" s="189" t="s">
        <v>124</v>
      </c>
      <c r="D39" s="186" t="s">
        <v>47</v>
      </c>
      <c r="E39" s="186" t="s">
        <v>62</v>
      </c>
      <c r="F39" s="186" t="s">
        <v>62</v>
      </c>
      <c r="G39" s="186" t="s">
        <v>51</v>
      </c>
      <c r="H39" s="186" t="s">
        <v>137</v>
      </c>
      <c r="I39" s="186" t="s">
        <v>154</v>
      </c>
      <c r="J39" s="187">
        <v>10</v>
      </c>
      <c r="K39" s="187">
        <v>10</v>
      </c>
      <c r="L39" s="143"/>
      <c r="M39" s="143"/>
      <c r="N39" s="143"/>
    </row>
    <row r="40" spans="2:14" ht="78.75" customHeight="1">
      <c r="B40" s="184">
        <f t="shared" si="0"/>
        <v>28</v>
      </c>
      <c r="C40" s="189" t="s">
        <v>72</v>
      </c>
      <c r="D40" s="186" t="s">
        <v>47</v>
      </c>
      <c r="E40" s="186" t="s">
        <v>62</v>
      </c>
      <c r="F40" s="186" t="s">
        <v>62</v>
      </c>
      <c r="G40" s="186" t="s">
        <v>51</v>
      </c>
      <c r="H40" s="186" t="s">
        <v>137</v>
      </c>
      <c r="I40" s="186" t="s">
        <v>75</v>
      </c>
      <c r="J40" s="187">
        <v>30</v>
      </c>
      <c r="K40" s="187">
        <v>30</v>
      </c>
      <c r="L40" s="143"/>
      <c r="M40" s="143"/>
      <c r="N40" s="143"/>
    </row>
    <row r="41" spans="2:14" ht="80.25" customHeight="1">
      <c r="B41" s="184">
        <f t="shared" si="0"/>
        <v>29</v>
      </c>
      <c r="C41" s="189" t="s">
        <v>73</v>
      </c>
      <c r="D41" s="186" t="s">
        <v>47</v>
      </c>
      <c r="E41" s="186" t="s">
        <v>62</v>
      </c>
      <c r="F41" s="186" t="s">
        <v>62</v>
      </c>
      <c r="G41" s="186" t="s">
        <v>51</v>
      </c>
      <c r="H41" s="186" t="s">
        <v>137</v>
      </c>
      <c r="I41" s="186" t="s">
        <v>9</v>
      </c>
      <c r="J41" s="187">
        <v>10</v>
      </c>
      <c r="K41" s="187">
        <v>10</v>
      </c>
      <c r="L41" s="143"/>
      <c r="M41" s="143"/>
      <c r="N41" s="143"/>
    </row>
    <row r="42" spans="2:14" ht="298.5" customHeight="1">
      <c r="B42" s="184">
        <f t="shared" si="0"/>
        <v>30</v>
      </c>
      <c r="C42" s="197" t="s">
        <v>241</v>
      </c>
      <c r="D42" s="186" t="s">
        <v>47</v>
      </c>
      <c r="E42" s="186" t="s">
        <v>65</v>
      </c>
      <c r="F42" s="186" t="s">
        <v>65</v>
      </c>
      <c r="G42" s="186" t="s">
        <v>59</v>
      </c>
      <c r="H42" s="186" t="s">
        <v>138</v>
      </c>
      <c r="I42" s="186"/>
      <c r="J42" s="187">
        <f>J43+J44</f>
        <v>560.37</v>
      </c>
      <c r="K42" s="187">
        <f>K43+K44</f>
        <v>560.37</v>
      </c>
      <c r="L42" s="143"/>
      <c r="M42" s="143"/>
      <c r="N42" s="143"/>
    </row>
    <row r="43" spans="2:14" ht="122.25" customHeight="1">
      <c r="B43" s="184">
        <f t="shared" si="0"/>
        <v>31</v>
      </c>
      <c r="C43" s="199" t="s">
        <v>157</v>
      </c>
      <c r="D43" s="186" t="s">
        <v>47</v>
      </c>
      <c r="E43" s="186" t="s">
        <v>65</v>
      </c>
      <c r="F43" s="186" t="s">
        <v>65</v>
      </c>
      <c r="G43" s="186" t="s">
        <v>59</v>
      </c>
      <c r="H43" s="186" t="s">
        <v>138</v>
      </c>
      <c r="I43" s="186" t="s">
        <v>68</v>
      </c>
      <c r="J43" s="187">
        <v>430.39</v>
      </c>
      <c r="K43" s="187">
        <v>430.39</v>
      </c>
      <c r="L43" s="143"/>
      <c r="M43" s="143"/>
      <c r="N43" s="143"/>
    </row>
    <row r="44" spans="2:14" ht="87.75" customHeight="1">
      <c r="B44" s="184">
        <f t="shared" si="0"/>
        <v>32</v>
      </c>
      <c r="C44" s="199" t="s">
        <v>156</v>
      </c>
      <c r="D44" s="186" t="s">
        <v>47</v>
      </c>
      <c r="E44" s="186" t="s">
        <v>65</v>
      </c>
      <c r="F44" s="186" t="s">
        <v>65</v>
      </c>
      <c r="G44" s="186" t="s">
        <v>59</v>
      </c>
      <c r="H44" s="186" t="s">
        <v>138</v>
      </c>
      <c r="I44" s="186" t="s">
        <v>155</v>
      </c>
      <c r="J44" s="187">
        <v>129.98</v>
      </c>
      <c r="K44" s="187">
        <v>129.98</v>
      </c>
      <c r="L44" s="143"/>
      <c r="M44" s="143"/>
      <c r="N44" s="143"/>
    </row>
    <row r="45" spans="2:14" ht="96.75" customHeight="1">
      <c r="B45" s="184">
        <f t="shared" si="0"/>
        <v>33</v>
      </c>
      <c r="C45" s="201" t="s">
        <v>116</v>
      </c>
      <c r="D45" s="191" t="s">
        <v>47</v>
      </c>
      <c r="E45" s="191"/>
      <c r="F45" s="191" t="s">
        <v>51</v>
      </c>
      <c r="G45" s="191"/>
      <c r="H45" s="186" t="s">
        <v>139</v>
      </c>
      <c r="I45" s="191"/>
      <c r="J45" s="192">
        <f>J46+J49</f>
        <v>426.43</v>
      </c>
      <c r="K45" s="192">
        <f>K46+K49</f>
        <v>426.43</v>
      </c>
      <c r="L45" s="143"/>
      <c r="M45" s="143"/>
      <c r="N45" s="143"/>
    </row>
    <row r="46" spans="2:14" ht="128.25" customHeight="1">
      <c r="B46" s="184">
        <f t="shared" si="0"/>
        <v>34</v>
      </c>
      <c r="C46" s="205" t="s">
        <v>0</v>
      </c>
      <c r="D46" s="186" t="s">
        <v>47</v>
      </c>
      <c r="E46" s="186" t="s">
        <v>51</v>
      </c>
      <c r="F46" s="186" t="s">
        <v>51</v>
      </c>
      <c r="G46" s="186" t="s">
        <v>52</v>
      </c>
      <c r="H46" s="186" t="s">
        <v>247</v>
      </c>
      <c r="I46" s="186"/>
      <c r="J46" s="187">
        <f>J47+J48</f>
        <v>406.43</v>
      </c>
      <c r="K46" s="187">
        <f>K47+K48</f>
        <v>406.43</v>
      </c>
      <c r="L46" s="143"/>
      <c r="M46" s="143"/>
      <c r="N46" s="143"/>
    </row>
    <row r="47" spans="2:14" ht="128.25" customHeight="1">
      <c r="B47" s="184">
        <f t="shared" si="0"/>
        <v>35</v>
      </c>
      <c r="C47" s="189" t="s">
        <v>78</v>
      </c>
      <c r="D47" s="186" t="s">
        <v>47</v>
      </c>
      <c r="E47" s="186" t="s">
        <v>51</v>
      </c>
      <c r="F47" s="186" t="s">
        <v>51</v>
      </c>
      <c r="G47" s="186" t="s">
        <v>52</v>
      </c>
      <c r="H47" s="186" t="s">
        <v>201</v>
      </c>
      <c r="I47" s="186" t="s">
        <v>68</v>
      </c>
      <c r="J47" s="187">
        <v>312.16</v>
      </c>
      <c r="K47" s="187">
        <v>312.16</v>
      </c>
      <c r="L47" s="143"/>
      <c r="M47" s="143"/>
      <c r="N47" s="143"/>
    </row>
    <row r="48" spans="2:14" ht="93.75" customHeight="1">
      <c r="B48" s="184">
        <f t="shared" si="0"/>
        <v>36</v>
      </c>
      <c r="C48" s="189" t="s">
        <v>156</v>
      </c>
      <c r="D48" s="186" t="s">
        <v>47</v>
      </c>
      <c r="E48" s="186" t="s">
        <v>51</v>
      </c>
      <c r="F48" s="186" t="s">
        <v>51</v>
      </c>
      <c r="G48" s="186" t="s">
        <v>52</v>
      </c>
      <c r="H48" s="186" t="s">
        <v>201</v>
      </c>
      <c r="I48" s="186" t="s">
        <v>155</v>
      </c>
      <c r="J48" s="187">
        <v>94.27</v>
      </c>
      <c r="K48" s="187">
        <v>94.27</v>
      </c>
      <c r="L48" s="143"/>
      <c r="M48" s="143"/>
      <c r="N48" s="143"/>
    </row>
    <row r="49" spans="2:14" ht="97.5" customHeight="1">
      <c r="B49" s="184">
        <f t="shared" si="0"/>
        <v>37</v>
      </c>
      <c r="C49" s="206" t="s">
        <v>3</v>
      </c>
      <c r="D49" s="186" t="s">
        <v>47</v>
      </c>
      <c r="E49" s="186" t="s">
        <v>51</v>
      </c>
      <c r="F49" s="186" t="s">
        <v>51</v>
      </c>
      <c r="G49" s="186" t="s">
        <v>65</v>
      </c>
      <c r="H49" s="186" t="s">
        <v>139</v>
      </c>
      <c r="I49" s="186"/>
      <c r="J49" s="187">
        <f>J50</f>
        <v>20</v>
      </c>
      <c r="K49" s="187">
        <f>K50</f>
        <v>20</v>
      </c>
      <c r="L49" s="143"/>
      <c r="M49" s="143"/>
      <c r="N49" s="143"/>
    </row>
    <row r="50" spans="2:14" ht="75.75" customHeight="1">
      <c r="B50" s="184">
        <f t="shared" si="0"/>
        <v>38</v>
      </c>
      <c r="C50" s="189" t="s">
        <v>4</v>
      </c>
      <c r="D50" s="186" t="s">
        <v>47</v>
      </c>
      <c r="E50" s="186" t="s">
        <v>51</v>
      </c>
      <c r="F50" s="186" t="s">
        <v>51</v>
      </c>
      <c r="G50" s="186" t="s">
        <v>65</v>
      </c>
      <c r="H50" s="186" t="s">
        <v>244</v>
      </c>
      <c r="I50" s="186" t="s">
        <v>5</v>
      </c>
      <c r="J50" s="187">
        <v>20</v>
      </c>
      <c r="K50" s="187">
        <v>20</v>
      </c>
      <c r="L50" s="143"/>
      <c r="M50" s="143"/>
      <c r="N50" s="143"/>
    </row>
    <row r="51" spans="2:14" ht="84" customHeight="1">
      <c r="B51" s="184">
        <f t="shared" si="0"/>
        <v>39</v>
      </c>
      <c r="C51" s="207" t="s">
        <v>66</v>
      </c>
      <c r="D51" s="208" t="s">
        <v>47</v>
      </c>
      <c r="E51" s="208" t="s">
        <v>185</v>
      </c>
      <c r="F51" s="209" t="s">
        <v>65</v>
      </c>
      <c r="G51" s="208" t="s">
        <v>185</v>
      </c>
      <c r="H51" s="186" t="s">
        <v>244</v>
      </c>
      <c r="I51" s="208" t="s">
        <v>187</v>
      </c>
      <c r="J51" s="210">
        <v>61.57</v>
      </c>
      <c r="K51" s="210">
        <v>120.2</v>
      </c>
      <c r="L51" s="143"/>
      <c r="M51" s="146"/>
      <c r="N51" s="143"/>
    </row>
    <row r="52" spans="2:14" ht="48" customHeight="1">
      <c r="B52" s="271" t="s">
        <v>17</v>
      </c>
      <c r="C52" s="271"/>
      <c r="D52" s="271"/>
      <c r="E52" s="271"/>
      <c r="F52" s="272"/>
      <c r="G52" s="271"/>
      <c r="H52" s="272"/>
      <c r="I52" s="210"/>
      <c r="J52" s="210">
        <f>J13+J45+J51</f>
        <v>2524.37</v>
      </c>
      <c r="K52" s="210">
        <f>K13+K45+K51</f>
        <v>2524.3699999999994</v>
      </c>
      <c r="L52" s="143"/>
      <c r="M52" s="143"/>
      <c r="N52" s="143"/>
    </row>
    <row r="53" spans="2:14" ht="46.5">
      <c r="B53" s="143"/>
      <c r="C53" s="143"/>
      <c r="D53" s="143"/>
      <c r="E53" s="143"/>
      <c r="F53" s="147"/>
      <c r="G53" s="143"/>
      <c r="H53" s="147"/>
      <c r="I53" s="143"/>
      <c r="J53" s="143"/>
      <c r="K53" s="143"/>
      <c r="L53" s="143"/>
      <c r="M53" s="143"/>
      <c r="N53" s="143"/>
    </row>
    <row r="54" spans="2:14" ht="39.75"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</row>
    <row r="55" spans="2:14" ht="45.75">
      <c r="B55" s="143"/>
      <c r="C55" s="143"/>
      <c r="D55" s="143"/>
      <c r="E55" s="143"/>
      <c r="F55" s="165"/>
      <c r="G55" s="143"/>
      <c r="H55" s="143"/>
      <c r="I55" s="143"/>
      <c r="J55" s="143"/>
      <c r="K55" s="143"/>
      <c r="L55" s="143"/>
      <c r="M55" s="143"/>
      <c r="N55" s="143"/>
    </row>
    <row r="56" spans="2:12" ht="46.5">
      <c r="B56" s="130"/>
      <c r="C56" s="130"/>
      <c r="D56" s="130"/>
      <c r="E56" s="130"/>
      <c r="F56" s="147"/>
      <c r="G56" s="130"/>
      <c r="H56" s="130"/>
      <c r="I56" s="130"/>
      <c r="J56" s="130"/>
      <c r="K56" s="130"/>
      <c r="L56" s="130"/>
    </row>
    <row r="57" ht="46.5">
      <c r="F57" s="147"/>
    </row>
    <row r="58" ht="46.5">
      <c r="F58" s="147"/>
    </row>
    <row r="59" spans="6:8" ht="46.5">
      <c r="F59" s="147"/>
      <c r="H59" s="147"/>
    </row>
    <row r="60" spans="6:8" ht="46.5">
      <c r="F60" s="147"/>
      <c r="H60" s="147"/>
    </row>
  </sheetData>
  <sheetProtection/>
  <mergeCells count="4">
    <mergeCell ref="B9:K9"/>
    <mergeCell ref="I10:K10"/>
    <mergeCell ref="B52:H52"/>
    <mergeCell ref="J4:M6"/>
  </mergeCells>
  <printOptions/>
  <pageMargins left="0.15748031496062992" right="0.11811023622047245" top="0" bottom="0.35433070866141736" header="0" footer="0.11811023622047245"/>
  <pageSetup fitToHeight="2" fitToWidth="1" horizontalDpi="600" verticalDpi="600" orientation="portrait" paperSize="9" scale="1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N121"/>
  <sheetViews>
    <sheetView view="pageBreakPreview" zoomScale="25" zoomScaleNormal="65" zoomScaleSheetLayoutView="25" zoomScalePageLayoutView="0" workbookViewId="0" topLeftCell="A1">
      <selection activeCell="B9" sqref="B9:J9"/>
    </sheetView>
  </sheetViews>
  <sheetFormatPr defaultColWidth="9.00390625" defaultRowHeight="12.75"/>
  <cols>
    <col min="2" max="2" width="25.25390625" style="0" customWidth="1"/>
    <col min="3" max="3" width="239.25390625" style="0" customWidth="1"/>
    <col min="4" max="4" width="50.125" style="0" customWidth="1"/>
    <col min="5" max="5" width="33.625" style="0" customWidth="1"/>
    <col min="6" max="6" width="39.875" style="0" customWidth="1"/>
    <col min="7" max="7" width="64.25390625" style="0" customWidth="1"/>
    <col min="8" max="8" width="50.25390625" style="0" customWidth="1"/>
    <col min="9" max="9" width="26.125" style="0" hidden="1" customWidth="1"/>
    <col min="10" max="10" width="73.625" style="0" customWidth="1"/>
    <col min="12" max="12" width="22.875" style="0" customWidth="1"/>
  </cols>
  <sheetData>
    <row r="2" ht="45.75" customHeight="1">
      <c r="J2" s="218" t="s">
        <v>220</v>
      </c>
    </row>
    <row r="3" spans="2:14" ht="95.25" customHeight="1">
      <c r="B3" s="147"/>
      <c r="C3" s="147"/>
      <c r="D3" s="147"/>
      <c r="E3" s="147"/>
      <c r="F3" s="147"/>
      <c r="G3" s="147"/>
      <c r="H3" s="219"/>
      <c r="I3" s="217"/>
      <c r="J3" s="276" t="s">
        <v>194</v>
      </c>
      <c r="K3" s="273"/>
      <c r="L3" s="273"/>
      <c r="M3" s="219"/>
      <c r="N3" s="218"/>
    </row>
    <row r="4" spans="2:14" ht="45.75" customHeight="1">
      <c r="B4" s="147"/>
      <c r="C4" s="147"/>
      <c r="D4" s="147"/>
      <c r="E4" s="147"/>
      <c r="F4" s="147"/>
      <c r="G4" s="147"/>
      <c r="H4" s="277" t="s">
        <v>231</v>
      </c>
      <c r="I4" s="278"/>
      <c r="J4" s="278"/>
      <c r="K4" s="278"/>
      <c r="L4" s="278"/>
      <c r="M4" s="278"/>
      <c r="N4" s="278"/>
    </row>
    <row r="5" spans="2:14" ht="46.5">
      <c r="B5" s="147"/>
      <c r="C5" s="147"/>
      <c r="D5" s="147"/>
      <c r="E5" s="147"/>
      <c r="F5" s="147"/>
      <c r="G5" s="147"/>
      <c r="H5" s="278"/>
      <c r="I5" s="278"/>
      <c r="J5" s="278"/>
      <c r="K5" s="278"/>
      <c r="L5" s="278"/>
      <c r="M5" s="278"/>
      <c r="N5" s="278"/>
    </row>
    <row r="6" spans="2:14" ht="149.25" customHeight="1">
      <c r="B6" s="147"/>
      <c r="C6" s="147"/>
      <c r="D6" s="147"/>
      <c r="E6" s="147"/>
      <c r="F6" s="147"/>
      <c r="G6" s="147"/>
      <c r="H6" s="278"/>
      <c r="I6" s="278"/>
      <c r="J6" s="278"/>
      <c r="K6" s="278"/>
      <c r="L6" s="278"/>
      <c r="M6" s="278"/>
      <c r="N6" s="278"/>
    </row>
    <row r="7" spans="2:14" ht="3.75" customHeight="1">
      <c r="B7" s="147"/>
      <c r="C7" s="147"/>
      <c r="D7" s="147"/>
      <c r="E7" s="147"/>
      <c r="F7" s="147"/>
      <c r="G7" s="147"/>
      <c r="H7" s="278"/>
      <c r="I7" s="278"/>
      <c r="J7" s="278"/>
      <c r="K7" s="278"/>
      <c r="L7" s="278"/>
      <c r="M7" s="278"/>
      <c r="N7" s="278"/>
    </row>
    <row r="8" spans="2:13" ht="46.5"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</row>
    <row r="9" spans="2:13" ht="53.25" customHeight="1">
      <c r="B9" s="265" t="s">
        <v>248</v>
      </c>
      <c r="C9" s="265"/>
      <c r="D9" s="265"/>
      <c r="E9" s="265"/>
      <c r="F9" s="265"/>
      <c r="G9" s="265"/>
      <c r="H9" s="265"/>
      <c r="I9" s="265"/>
      <c r="J9" s="265"/>
      <c r="K9" s="147"/>
      <c r="L9" s="147"/>
      <c r="M9" s="147"/>
    </row>
    <row r="10" spans="2:13" ht="46.5">
      <c r="B10" s="134"/>
      <c r="C10" s="134"/>
      <c r="D10" s="134"/>
      <c r="E10" s="134"/>
      <c r="F10" s="134"/>
      <c r="G10" s="135"/>
      <c r="H10" s="275"/>
      <c r="I10" s="275"/>
      <c r="J10" s="275"/>
      <c r="K10" s="147"/>
      <c r="L10" s="147"/>
      <c r="M10" s="147"/>
    </row>
    <row r="11" spans="2:13" ht="192.75" customHeight="1">
      <c r="B11" s="136" t="s">
        <v>22</v>
      </c>
      <c r="C11" s="136" t="s">
        <v>23</v>
      </c>
      <c r="D11" s="137" t="s">
        <v>42</v>
      </c>
      <c r="E11" s="137" t="s">
        <v>43</v>
      </c>
      <c r="F11" s="137" t="s">
        <v>44</v>
      </c>
      <c r="G11" s="137" t="s">
        <v>45</v>
      </c>
      <c r="H11" s="137" t="s">
        <v>46</v>
      </c>
      <c r="I11" s="138" t="s">
        <v>191</v>
      </c>
      <c r="J11" s="139" t="s">
        <v>192</v>
      </c>
      <c r="K11" s="147"/>
      <c r="L11" s="147"/>
      <c r="M11" s="147"/>
    </row>
    <row r="12" spans="2:13" ht="46.5">
      <c r="B12" s="140">
        <v>1</v>
      </c>
      <c r="C12" s="140">
        <v>2</v>
      </c>
      <c r="D12" s="141" t="s">
        <v>24</v>
      </c>
      <c r="E12" s="141" t="s">
        <v>25</v>
      </c>
      <c r="F12" s="141" t="s">
        <v>26</v>
      </c>
      <c r="G12" s="141" t="s">
        <v>27</v>
      </c>
      <c r="H12" s="141" t="s">
        <v>28</v>
      </c>
      <c r="I12" s="141" t="s">
        <v>171</v>
      </c>
      <c r="J12" s="140">
        <v>9</v>
      </c>
      <c r="K12" s="147"/>
      <c r="L12" s="147"/>
      <c r="M12" s="147"/>
    </row>
    <row r="13" spans="2:13" ht="43.5" customHeight="1">
      <c r="B13" s="184">
        <v>1</v>
      </c>
      <c r="C13" s="201" t="s">
        <v>50</v>
      </c>
      <c r="D13" s="191" t="s">
        <v>47</v>
      </c>
      <c r="E13" s="191" t="s">
        <v>51</v>
      </c>
      <c r="F13" s="191"/>
      <c r="G13" s="191"/>
      <c r="H13" s="191"/>
      <c r="I13" s="192">
        <f>I14+I23+I41</f>
        <v>0</v>
      </c>
      <c r="J13" s="192">
        <f>J14+J23+J41</f>
        <v>1339.4</v>
      </c>
      <c r="K13" s="147"/>
      <c r="L13" s="147"/>
      <c r="M13" s="147"/>
    </row>
    <row r="14" spans="2:13" ht="122.25" customHeight="1">
      <c r="B14" s="184">
        <f>B13+1</f>
        <v>2</v>
      </c>
      <c r="C14" s="201" t="s">
        <v>117</v>
      </c>
      <c r="D14" s="191" t="s">
        <v>47</v>
      </c>
      <c r="E14" s="191" t="s">
        <v>51</v>
      </c>
      <c r="F14" s="191" t="s">
        <v>52</v>
      </c>
      <c r="G14" s="191"/>
      <c r="H14" s="191"/>
      <c r="I14" s="192">
        <f>I15+I19</f>
        <v>0</v>
      </c>
      <c r="J14" s="192">
        <f>J15+J19</f>
        <v>406.43</v>
      </c>
      <c r="K14" s="147"/>
      <c r="L14" s="147"/>
      <c r="M14" s="147"/>
    </row>
    <row r="15" spans="2:13" ht="37.5" customHeight="1" hidden="1">
      <c r="B15" s="184">
        <f>B14+1</f>
        <v>3</v>
      </c>
      <c r="C15" s="197" t="s">
        <v>116</v>
      </c>
      <c r="D15" s="186" t="s">
        <v>47</v>
      </c>
      <c r="E15" s="186" t="s">
        <v>51</v>
      </c>
      <c r="F15" s="186" t="s">
        <v>52</v>
      </c>
      <c r="G15" s="186" t="s">
        <v>172</v>
      </c>
      <c r="H15" s="186"/>
      <c r="I15" s="187"/>
      <c r="J15" s="187">
        <f>J16</f>
        <v>0</v>
      </c>
      <c r="K15" s="147"/>
      <c r="L15" s="147"/>
      <c r="M15" s="147"/>
    </row>
    <row r="16" spans="2:13" ht="65.25" customHeight="1" hidden="1">
      <c r="B16" s="184">
        <f>B15+1</f>
        <v>4</v>
      </c>
      <c r="C16" s="220" t="s">
        <v>173</v>
      </c>
      <c r="D16" s="186" t="s">
        <v>47</v>
      </c>
      <c r="E16" s="186" t="s">
        <v>51</v>
      </c>
      <c r="F16" s="186" t="s">
        <v>52</v>
      </c>
      <c r="G16" s="186" t="s">
        <v>174</v>
      </c>
      <c r="H16" s="186"/>
      <c r="I16" s="187"/>
      <c r="J16" s="187">
        <f>J17</f>
        <v>0</v>
      </c>
      <c r="K16" s="147"/>
      <c r="L16" s="147"/>
      <c r="M16" s="147"/>
    </row>
    <row r="17" spans="2:13" ht="74.25" customHeight="1" hidden="1">
      <c r="B17" s="184">
        <f>B16+1</f>
        <v>5</v>
      </c>
      <c r="C17" s="205" t="s">
        <v>0</v>
      </c>
      <c r="D17" s="186" t="s">
        <v>47</v>
      </c>
      <c r="E17" s="186" t="s">
        <v>51</v>
      </c>
      <c r="F17" s="186" t="s">
        <v>52</v>
      </c>
      <c r="G17" s="186" t="s">
        <v>175</v>
      </c>
      <c r="H17" s="186"/>
      <c r="I17" s="187"/>
      <c r="J17" s="187">
        <f>J18</f>
        <v>0</v>
      </c>
      <c r="K17" s="147"/>
      <c r="L17" s="147"/>
      <c r="M17" s="147"/>
    </row>
    <row r="18" spans="2:13" ht="77.25" customHeight="1" hidden="1">
      <c r="B18" s="184">
        <f>B17+1</f>
        <v>6</v>
      </c>
      <c r="C18" s="189" t="s">
        <v>78</v>
      </c>
      <c r="D18" s="186" t="s">
        <v>47</v>
      </c>
      <c r="E18" s="186" t="s">
        <v>51</v>
      </c>
      <c r="F18" s="186" t="s">
        <v>52</v>
      </c>
      <c r="G18" s="186" t="s">
        <v>175</v>
      </c>
      <c r="H18" s="186" t="s">
        <v>68</v>
      </c>
      <c r="I18" s="187"/>
      <c r="J18" s="187">
        <v>0</v>
      </c>
      <c r="K18" s="147"/>
      <c r="L18" s="147"/>
      <c r="M18" s="147"/>
    </row>
    <row r="19" spans="2:13" ht="73.5" customHeight="1">
      <c r="B19" s="184">
        <v>3</v>
      </c>
      <c r="C19" s="197" t="s">
        <v>116</v>
      </c>
      <c r="D19" s="186" t="s">
        <v>47</v>
      </c>
      <c r="E19" s="186" t="s">
        <v>51</v>
      </c>
      <c r="F19" s="186" t="s">
        <v>52</v>
      </c>
      <c r="G19" s="186" t="s">
        <v>139</v>
      </c>
      <c r="H19" s="191"/>
      <c r="I19" s="187">
        <f>I20</f>
        <v>0</v>
      </c>
      <c r="J19" s="187">
        <f>J20</f>
        <v>406.43</v>
      </c>
      <c r="K19" s="147"/>
      <c r="L19" s="147"/>
      <c r="M19" s="147"/>
    </row>
    <row r="20" spans="2:13" ht="120" customHeight="1">
      <c r="B20" s="184">
        <f aca="true" t="shared" si="0" ref="B20:B78">B19+1</f>
        <v>4</v>
      </c>
      <c r="C20" s="205" t="s">
        <v>0</v>
      </c>
      <c r="D20" s="186" t="s">
        <v>47</v>
      </c>
      <c r="E20" s="186" t="s">
        <v>51</v>
      </c>
      <c r="F20" s="186" t="s">
        <v>52</v>
      </c>
      <c r="G20" s="186" t="s">
        <v>201</v>
      </c>
      <c r="H20" s="186"/>
      <c r="I20" s="187"/>
      <c r="J20" s="187">
        <f>J21+J22</f>
        <v>406.43</v>
      </c>
      <c r="K20" s="147"/>
      <c r="L20" s="147"/>
      <c r="M20" s="147"/>
    </row>
    <row r="21" spans="2:13" ht="114" customHeight="1">
      <c r="B21" s="184">
        <f t="shared" si="0"/>
        <v>5</v>
      </c>
      <c r="C21" s="189" t="s">
        <v>78</v>
      </c>
      <c r="D21" s="186" t="s">
        <v>47</v>
      </c>
      <c r="E21" s="186" t="s">
        <v>51</v>
      </c>
      <c r="F21" s="186" t="s">
        <v>52</v>
      </c>
      <c r="G21" s="186" t="s">
        <v>201</v>
      </c>
      <c r="H21" s="186" t="s">
        <v>68</v>
      </c>
      <c r="I21" s="187">
        <v>285</v>
      </c>
      <c r="J21" s="187">
        <v>312.16</v>
      </c>
      <c r="K21" s="147"/>
      <c r="L21" s="147"/>
      <c r="M21" s="147"/>
    </row>
    <row r="22" spans="2:13" ht="98.25" customHeight="1">
      <c r="B22" s="184">
        <f t="shared" si="0"/>
        <v>6</v>
      </c>
      <c r="C22" s="189" t="s">
        <v>156</v>
      </c>
      <c r="D22" s="186" t="s">
        <v>47</v>
      </c>
      <c r="E22" s="186" t="s">
        <v>51</v>
      </c>
      <c r="F22" s="186" t="s">
        <v>52</v>
      </c>
      <c r="G22" s="186" t="s">
        <v>201</v>
      </c>
      <c r="H22" s="186" t="s">
        <v>155</v>
      </c>
      <c r="I22" s="187">
        <v>86</v>
      </c>
      <c r="J22" s="187">
        <v>94.27</v>
      </c>
      <c r="K22" s="147"/>
      <c r="L22" s="147"/>
      <c r="M22" s="147"/>
    </row>
    <row r="23" spans="2:13" ht="260.25" customHeight="1">
      <c r="B23" s="184">
        <f t="shared" si="0"/>
        <v>7</v>
      </c>
      <c r="C23" s="194" t="s">
        <v>20</v>
      </c>
      <c r="D23" s="191" t="s">
        <v>47</v>
      </c>
      <c r="E23" s="191" t="s">
        <v>51</v>
      </c>
      <c r="F23" s="191" t="s">
        <v>53</v>
      </c>
      <c r="G23" s="191"/>
      <c r="H23" s="191"/>
      <c r="I23" s="192">
        <f>I24+I32</f>
        <v>0</v>
      </c>
      <c r="J23" s="192">
        <f>J32</f>
        <v>912.97</v>
      </c>
      <c r="K23" s="147"/>
      <c r="L23" s="147"/>
      <c r="M23" s="147"/>
    </row>
    <row r="24" spans="2:13" ht="69.75" customHeight="1" hidden="1">
      <c r="B24" s="184">
        <f t="shared" si="0"/>
        <v>8</v>
      </c>
      <c r="C24" s="185" t="s">
        <v>203</v>
      </c>
      <c r="D24" s="186" t="s">
        <v>47</v>
      </c>
      <c r="E24" s="186" t="s">
        <v>51</v>
      </c>
      <c r="F24" s="186" t="s">
        <v>53</v>
      </c>
      <c r="G24" s="186" t="s">
        <v>176</v>
      </c>
      <c r="H24" s="186"/>
      <c r="I24" s="187">
        <f>I25</f>
        <v>0</v>
      </c>
      <c r="J24" s="187">
        <f>J25</f>
        <v>143.69</v>
      </c>
      <c r="K24" s="147"/>
      <c r="L24" s="147"/>
      <c r="M24" s="147"/>
    </row>
    <row r="25" spans="2:13" ht="71.25" customHeight="1" hidden="1">
      <c r="B25" s="184">
        <f t="shared" si="0"/>
        <v>9</v>
      </c>
      <c r="C25" s="221" t="s">
        <v>209</v>
      </c>
      <c r="D25" s="186" t="s">
        <v>47</v>
      </c>
      <c r="E25" s="186" t="s">
        <v>51</v>
      </c>
      <c r="F25" s="186" t="s">
        <v>53</v>
      </c>
      <c r="G25" s="204" t="s">
        <v>177</v>
      </c>
      <c r="H25" s="186"/>
      <c r="I25" s="187">
        <f>I26+I27+I28+I29+I30+I31</f>
        <v>0</v>
      </c>
      <c r="J25" s="187">
        <v>143.69</v>
      </c>
      <c r="K25" s="147"/>
      <c r="L25" s="147"/>
      <c r="M25" s="147"/>
    </row>
    <row r="26" spans="2:13" ht="85.5" customHeight="1" hidden="1">
      <c r="B26" s="184">
        <f t="shared" si="0"/>
        <v>10</v>
      </c>
      <c r="C26" s="189" t="s">
        <v>78</v>
      </c>
      <c r="D26" s="186" t="s">
        <v>47</v>
      </c>
      <c r="E26" s="186" t="s">
        <v>51</v>
      </c>
      <c r="F26" s="186" t="s">
        <v>53</v>
      </c>
      <c r="G26" s="204" t="s">
        <v>177</v>
      </c>
      <c r="H26" s="186" t="s">
        <v>68</v>
      </c>
      <c r="I26" s="187"/>
      <c r="J26" s="187">
        <v>42.5</v>
      </c>
      <c r="K26" s="147"/>
      <c r="L26" s="147"/>
      <c r="M26" s="147"/>
    </row>
    <row r="27" spans="2:13" ht="40.5" customHeight="1" hidden="1">
      <c r="B27" s="184">
        <f t="shared" si="0"/>
        <v>11</v>
      </c>
      <c r="C27" s="189" t="s">
        <v>69</v>
      </c>
      <c r="D27" s="186" t="s">
        <v>47</v>
      </c>
      <c r="E27" s="186" t="s">
        <v>51</v>
      </c>
      <c r="F27" s="186" t="s">
        <v>53</v>
      </c>
      <c r="G27" s="204" t="s">
        <v>177</v>
      </c>
      <c r="H27" s="186" t="s">
        <v>178</v>
      </c>
      <c r="I27" s="187"/>
      <c r="J27" s="187">
        <v>201</v>
      </c>
      <c r="K27" s="147"/>
      <c r="L27" s="147"/>
      <c r="M27" s="147"/>
    </row>
    <row r="28" spans="2:13" ht="72.75" customHeight="1" hidden="1">
      <c r="B28" s="184">
        <f t="shared" si="0"/>
        <v>12</v>
      </c>
      <c r="C28" s="189" t="s">
        <v>70</v>
      </c>
      <c r="D28" s="186" t="s">
        <v>47</v>
      </c>
      <c r="E28" s="186" t="s">
        <v>51</v>
      </c>
      <c r="F28" s="186" t="s">
        <v>53</v>
      </c>
      <c r="G28" s="204" t="s">
        <v>177</v>
      </c>
      <c r="H28" s="186" t="s">
        <v>71</v>
      </c>
      <c r="I28" s="187"/>
      <c r="J28" s="187">
        <v>45</v>
      </c>
      <c r="K28" s="147"/>
      <c r="L28" s="147"/>
      <c r="M28" s="147"/>
    </row>
    <row r="29" spans="2:13" ht="88.5" customHeight="1" hidden="1">
      <c r="B29" s="184">
        <f t="shared" si="0"/>
        <v>13</v>
      </c>
      <c r="C29" s="189" t="s">
        <v>1</v>
      </c>
      <c r="D29" s="186" t="s">
        <v>47</v>
      </c>
      <c r="E29" s="186" t="s">
        <v>51</v>
      </c>
      <c r="F29" s="186" t="s">
        <v>53</v>
      </c>
      <c r="G29" s="204" t="s">
        <v>177</v>
      </c>
      <c r="H29" s="186" t="s">
        <v>74</v>
      </c>
      <c r="I29" s="187"/>
      <c r="J29" s="187">
        <v>0</v>
      </c>
      <c r="K29" s="147"/>
      <c r="L29" s="147"/>
      <c r="M29" s="147"/>
    </row>
    <row r="30" spans="2:13" ht="42" customHeight="1" hidden="1">
      <c r="B30" s="184">
        <f t="shared" si="0"/>
        <v>14</v>
      </c>
      <c r="C30" s="189" t="s">
        <v>72</v>
      </c>
      <c r="D30" s="186" t="s">
        <v>47</v>
      </c>
      <c r="E30" s="186" t="s">
        <v>51</v>
      </c>
      <c r="F30" s="186" t="s">
        <v>53</v>
      </c>
      <c r="G30" s="203" t="s">
        <v>242</v>
      </c>
      <c r="H30" s="186">
        <v>851</v>
      </c>
      <c r="I30" s="187"/>
      <c r="J30" s="187">
        <v>52.4</v>
      </c>
      <c r="K30" s="147"/>
      <c r="L30" s="147"/>
      <c r="M30" s="147"/>
    </row>
    <row r="31" spans="2:13" ht="52.5" customHeight="1" hidden="1">
      <c r="B31" s="184">
        <f t="shared" si="0"/>
        <v>15</v>
      </c>
      <c r="C31" s="189" t="s">
        <v>73</v>
      </c>
      <c r="D31" s="186" t="s">
        <v>47</v>
      </c>
      <c r="E31" s="186" t="s">
        <v>51</v>
      </c>
      <c r="F31" s="186" t="s">
        <v>53</v>
      </c>
      <c r="G31" s="204" t="s">
        <v>242</v>
      </c>
      <c r="H31" s="186">
        <v>852</v>
      </c>
      <c r="I31" s="187"/>
      <c r="J31" s="187">
        <v>0</v>
      </c>
      <c r="K31" s="147"/>
      <c r="L31" s="147"/>
      <c r="M31" s="147"/>
    </row>
    <row r="32" spans="2:13" ht="203.25" customHeight="1">
      <c r="B32" s="184">
        <v>8</v>
      </c>
      <c r="C32" s="185" t="s">
        <v>232</v>
      </c>
      <c r="D32" s="186" t="s">
        <v>47</v>
      </c>
      <c r="E32" s="186" t="s">
        <v>51</v>
      </c>
      <c r="F32" s="186" t="s">
        <v>53</v>
      </c>
      <c r="G32" s="204" t="s">
        <v>149</v>
      </c>
      <c r="H32" s="186"/>
      <c r="I32" s="187">
        <f>I33</f>
        <v>0</v>
      </c>
      <c r="J32" s="187">
        <f>J33</f>
        <v>912.97</v>
      </c>
      <c r="K32" s="147"/>
      <c r="L32" s="147"/>
      <c r="M32" s="147"/>
    </row>
    <row r="33" spans="2:13" ht="144" customHeight="1">
      <c r="B33" s="184">
        <f t="shared" si="0"/>
        <v>9</v>
      </c>
      <c r="C33" s="221" t="s">
        <v>233</v>
      </c>
      <c r="D33" s="186" t="s">
        <v>47</v>
      </c>
      <c r="E33" s="186" t="s">
        <v>51</v>
      </c>
      <c r="F33" s="186" t="s">
        <v>53</v>
      </c>
      <c r="G33" s="204" t="s">
        <v>149</v>
      </c>
      <c r="H33" s="186" t="s">
        <v>49</v>
      </c>
      <c r="I33" s="187">
        <f>I34+I35+I36+I37+I38+I39+I40</f>
        <v>0</v>
      </c>
      <c r="J33" s="187">
        <f>J34+J36+J37+J38+J39+J40</f>
        <v>912.97</v>
      </c>
      <c r="K33" s="147"/>
      <c r="L33" s="147"/>
      <c r="M33" s="147"/>
    </row>
    <row r="34" spans="2:13" ht="110.25" customHeight="1">
      <c r="B34" s="184">
        <f t="shared" si="0"/>
        <v>10</v>
      </c>
      <c r="C34" s="189" t="s">
        <v>157</v>
      </c>
      <c r="D34" s="186" t="s">
        <v>47</v>
      </c>
      <c r="E34" s="186" t="s">
        <v>51</v>
      </c>
      <c r="F34" s="186" t="s">
        <v>53</v>
      </c>
      <c r="G34" s="204" t="s">
        <v>149</v>
      </c>
      <c r="H34" s="186" t="s">
        <v>68</v>
      </c>
      <c r="I34" s="187"/>
      <c r="J34" s="187">
        <v>475.78</v>
      </c>
      <c r="K34" s="147"/>
      <c r="L34" s="147"/>
      <c r="M34" s="147"/>
    </row>
    <row r="35" spans="2:13" ht="48" customHeight="1" hidden="1">
      <c r="B35" s="184">
        <f t="shared" si="0"/>
        <v>11</v>
      </c>
      <c r="C35" s="189" t="s">
        <v>69</v>
      </c>
      <c r="D35" s="186" t="s">
        <v>47</v>
      </c>
      <c r="E35" s="186" t="s">
        <v>51</v>
      </c>
      <c r="F35" s="186" t="s">
        <v>53</v>
      </c>
      <c r="G35" s="204" t="s">
        <v>150</v>
      </c>
      <c r="H35" s="186" t="s">
        <v>178</v>
      </c>
      <c r="I35" s="187"/>
      <c r="J35" s="187"/>
      <c r="K35" s="147"/>
      <c r="L35" s="147"/>
      <c r="M35" s="147"/>
    </row>
    <row r="36" spans="2:13" ht="76.5" customHeight="1">
      <c r="B36" s="184">
        <f t="shared" si="0"/>
        <v>12</v>
      </c>
      <c r="C36" s="189" t="s">
        <v>156</v>
      </c>
      <c r="D36" s="186" t="s">
        <v>47</v>
      </c>
      <c r="E36" s="186" t="s">
        <v>51</v>
      </c>
      <c r="F36" s="186" t="s">
        <v>53</v>
      </c>
      <c r="G36" s="204" t="s">
        <v>149</v>
      </c>
      <c r="H36" s="186" t="s">
        <v>155</v>
      </c>
      <c r="I36" s="187"/>
      <c r="J36" s="187">
        <v>143.69</v>
      </c>
      <c r="K36" s="147"/>
      <c r="L36" s="147"/>
      <c r="M36" s="147"/>
    </row>
    <row r="37" spans="2:13" ht="120" customHeight="1">
      <c r="B37" s="184">
        <f t="shared" si="0"/>
        <v>13</v>
      </c>
      <c r="C37" s="189" t="s">
        <v>70</v>
      </c>
      <c r="D37" s="186" t="s">
        <v>47</v>
      </c>
      <c r="E37" s="186" t="s">
        <v>51</v>
      </c>
      <c r="F37" s="186" t="s">
        <v>53</v>
      </c>
      <c r="G37" s="204" t="s">
        <v>149</v>
      </c>
      <c r="H37" s="186" t="s">
        <v>71</v>
      </c>
      <c r="I37" s="187"/>
      <c r="J37" s="187">
        <v>42.5</v>
      </c>
      <c r="K37" s="147"/>
      <c r="L37" s="147"/>
      <c r="M37" s="147"/>
    </row>
    <row r="38" spans="2:13" ht="144.75" customHeight="1">
      <c r="B38" s="184">
        <f t="shared" si="0"/>
        <v>14</v>
      </c>
      <c r="C38" s="189" t="s">
        <v>1</v>
      </c>
      <c r="D38" s="186" t="s">
        <v>47</v>
      </c>
      <c r="E38" s="186" t="s">
        <v>51</v>
      </c>
      <c r="F38" s="186" t="s">
        <v>53</v>
      </c>
      <c r="G38" s="204" t="s">
        <v>149</v>
      </c>
      <c r="H38" s="186" t="s">
        <v>74</v>
      </c>
      <c r="I38" s="187"/>
      <c r="J38" s="187">
        <v>201</v>
      </c>
      <c r="K38" s="147"/>
      <c r="L38" s="147"/>
      <c r="M38" s="147"/>
    </row>
    <row r="39" spans="2:13" ht="108" customHeight="1">
      <c r="B39" s="184">
        <f t="shared" si="0"/>
        <v>15</v>
      </c>
      <c r="C39" s="189" t="s">
        <v>72</v>
      </c>
      <c r="D39" s="186" t="s">
        <v>47</v>
      </c>
      <c r="E39" s="186" t="s">
        <v>51</v>
      </c>
      <c r="F39" s="186" t="s">
        <v>53</v>
      </c>
      <c r="G39" s="204" t="s">
        <v>149</v>
      </c>
      <c r="H39" s="186">
        <v>851</v>
      </c>
      <c r="I39" s="187"/>
      <c r="J39" s="187">
        <v>45</v>
      </c>
      <c r="K39" s="147"/>
      <c r="L39" s="147"/>
      <c r="M39" s="147"/>
    </row>
    <row r="40" spans="2:13" ht="90.75" customHeight="1">
      <c r="B40" s="184">
        <f t="shared" si="0"/>
        <v>16</v>
      </c>
      <c r="C40" s="189" t="s">
        <v>73</v>
      </c>
      <c r="D40" s="186" t="s">
        <v>47</v>
      </c>
      <c r="E40" s="186" t="s">
        <v>51</v>
      </c>
      <c r="F40" s="186" t="s">
        <v>53</v>
      </c>
      <c r="G40" s="204" t="s">
        <v>149</v>
      </c>
      <c r="H40" s="186">
        <v>852</v>
      </c>
      <c r="I40" s="187"/>
      <c r="J40" s="187">
        <v>5</v>
      </c>
      <c r="K40" s="147"/>
      <c r="L40" s="147"/>
      <c r="M40" s="147"/>
    </row>
    <row r="41" spans="2:13" ht="83.25" customHeight="1">
      <c r="B41" s="184">
        <f t="shared" si="0"/>
        <v>17</v>
      </c>
      <c r="C41" s="194" t="s">
        <v>2</v>
      </c>
      <c r="D41" s="191" t="s">
        <v>47</v>
      </c>
      <c r="E41" s="191" t="s">
        <v>51</v>
      </c>
      <c r="F41" s="191" t="s">
        <v>65</v>
      </c>
      <c r="G41" s="191"/>
      <c r="H41" s="191"/>
      <c r="I41" s="192">
        <f>I42++I45</f>
        <v>0</v>
      </c>
      <c r="J41" s="192">
        <f>J45</f>
        <v>20</v>
      </c>
      <c r="K41" s="147"/>
      <c r="L41" s="147"/>
      <c r="M41" s="147"/>
    </row>
    <row r="42" spans="2:13" ht="41.25" customHeight="1" hidden="1">
      <c r="B42" s="184">
        <f t="shared" si="0"/>
        <v>18</v>
      </c>
      <c r="C42" s="197" t="s">
        <v>116</v>
      </c>
      <c r="D42" s="186" t="s">
        <v>47</v>
      </c>
      <c r="E42" s="186" t="s">
        <v>51</v>
      </c>
      <c r="F42" s="186" t="s">
        <v>65</v>
      </c>
      <c r="G42" s="186" t="s">
        <v>136</v>
      </c>
      <c r="H42" s="186"/>
      <c r="I42" s="187"/>
      <c r="J42" s="187">
        <v>0</v>
      </c>
      <c r="K42" s="147"/>
      <c r="L42" s="147"/>
      <c r="M42" s="147"/>
    </row>
    <row r="43" spans="2:13" ht="42" customHeight="1" hidden="1">
      <c r="B43" s="184">
        <f t="shared" si="0"/>
        <v>19</v>
      </c>
      <c r="C43" s="206" t="s">
        <v>3</v>
      </c>
      <c r="D43" s="186" t="s">
        <v>47</v>
      </c>
      <c r="E43" s="186" t="s">
        <v>51</v>
      </c>
      <c r="F43" s="186" t="s">
        <v>65</v>
      </c>
      <c r="G43" s="186" t="s">
        <v>136</v>
      </c>
      <c r="H43" s="186"/>
      <c r="I43" s="187"/>
      <c r="J43" s="187">
        <v>89.3</v>
      </c>
      <c r="K43" s="147"/>
      <c r="L43" s="147"/>
      <c r="M43" s="147"/>
    </row>
    <row r="44" spans="2:13" ht="44.25" customHeight="1" hidden="1">
      <c r="B44" s="184">
        <f t="shared" si="0"/>
        <v>20</v>
      </c>
      <c r="C44" s="189" t="s">
        <v>4</v>
      </c>
      <c r="D44" s="186" t="s">
        <v>47</v>
      </c>
      <c r="E44" s="186" t="s">
        <v>51</v>
      </c>
      <c r="F44" s="186" t="s">
        <v>65</v>
      </c>
      <c r="G44" s="186" t="s">
        <v>136</v>
      </c>
      <c r="H44" s="186" t="s">
        <v>5</v>
      </c>
      <c r="I44" s="187"/>
      <c r="J44" s="187">
        <v>27</v>
      </c>
      <c r="K44" s="147"/>
      <c r="L44" s="147"/>
      <c r="M44" s="147"/>
    </row>
    <row r="45" spans="2:13" ht="99.75" customHeight="1">
      <c r="B45" s="184">
        <v>18</v>
      </c>
      <c r="C45" s="197" t="s">
        <v>116</v>
      </c>
      <c r="D45" s="186" t="s">
        <v>47</v>
      </c>
      <c r="E45" s="186" t="s">
        <v>51</v>
      </c>
      <c r="F45" s="186" t="s">
        <v>65</v>
      </c>
      <c r="G45" s="186" t="s">
        <v>139</v>
      </c>
      <c r="H45" s="186"/>
      <c r="I45" s="187">
        <f>I46</f>
        <v>0</v>
      </c>
      <c r="J45" s="187">
        <v>20</v>
      </c>
      <c r="K45" s="147"/>
      <c r="L45" s="147"/>
      <c r="M45" s="147"/>
    </row>
    <row r="46" spans="2:13" ht="93.75" customHeight="1">
      <c r="B46" s="184">
        <f t="shared" si="0"/>
        <v>19</v>
      </c>
      <c r="C46" s="206" t="s">
        <v>3</v>
      </c>
      <c r="D46" s="186" t="s">
        <v>47</v>
      </c>
      <c r="E46" s="186" t="s">
        <v>51</v>
      </c>
      <c r="F46" s="186" t="s">
        <v>65</v>
      </c>
      <c r="G46" s="186" t="s">
        <v>244</v>
      </c>
      <c r="H46" s="186"/>
      <c r="I46" s="187">
        <f>I47</f>
        <v>0</v>
      </c>
      <c r="J46" s="187">
        <f>J47</f>
        <v>20</v>
      </c>
      <c r="K46" s="147"/>
      <c r="L46" s="147"/>
      <c r="M46" s="147"/>
    </row>
    <row r="47" spans="2:13" ht="99.75" customHeight="1">
      <c r="B47" s="184">
        <f t="shared" si="0"/>
        <v>20</v>
      </c>
      <c r="C47" s="189" t="s">
        <v>4</v>
      </c>
      <c r="D47" s="186" t="s">
        <v>47</v>
      </c>
      <c r="E47" s="186" t="s">
        <v>51</v>
      </c>
      <c r="F47" s="186" t="s">
        <v>65</v>
      </c>
      <c r="G47" s="186" t="s">
        <v>244</v>
      </c>
      <c r="H47" s="186" t="s">
        <v>5</v>
      </c>
      <c r="I47" s="187"/>
      <c r="J47" s="187">
        <v>20</v>
      </c>
      <c r="K47" s="147"/>
      <c r="L47" s="147"/>
      <c r="M47" s="147"/>
    </row>
    <row r="48" spans="2:13" ht="105" customHeight="1">
      <c r="B48" s="184">
        <f t="shared" si="0"/>
        <v>21</v>
      </c>
      <c r="C48" s="194" t="s">
        <v>159</v>
      </c>
      <c r="D48" s="191" t="s">
        <v>47</v>
      </c>
      <c r="E48" s="191" t="s">
        <v>52</v>
      </c>
      <c r="F48" s="191"/>
      <c r="G48" s="186" t="s">
        <v>141</v>
      </c>
      <c r="H48" s="191"/>
      <c r="I48" s="192">
        <f>I49</f>
        <v>0</v>
      </c>
      <c r="J48" s="192">
        <f>J49</f>
        <v>52.4</v>
      </c>
      <c r="K48" s="147"/>
      <c r="L48" s="147"/>
      <c r="M48" s="147"/>
    </row>
    <row r="49" spans="2:13" ht="72" customHeight="1">
      <c r="B49" s="184">
        <f t="shared" si="0"/>
        <v>22</v>
      </c>
      <c r="C49" s="222" t="s">
        <v>160</v>
      </c>
      <c r="D49" s="186" t="s">
        <v>47</v>
      </c>
      <c r="E49" s="186" t="s">
        <v>52</v>
      </c>
      <c r="F49" s="186" t="s">
        <v>54</v>
      </c>
      <c r="G49" s="204" t="s">
        <v>242</v>
      </c>
      <c r="H49" s="186"/>
      <c r="I49" s="187">
        <f>I50+I54</f>
        <v>0</v>
      </c>
      <c r="J49" s="187">
        <f>J54</f>
        <v>52.4</v>
      </c>
      <c r="K49" s="147"/>
      <c r="L49" s="147"/>
      <c r="M49" s="147"/>
    </row>
    <row r="50" spans="2:13" ht="54.75" customHeight="1" hidden="1">
      <c r="B50" s="184">
        <f t="shared" si="0"/>
        <v>23</v>
      </c>
      <c r="C50" s="222" t="s">
        <v>116</v>
      </c>
      <c r="D50" s="186" t="s">
        <v>47</v>
      </c>
      <c r="E50" s="186" t="s">
        <v>52</v>
      </c>
      <c r="F50" s="186" t="s">
        <v>54</v>
      </c>
      <c r="G50" s="186" t="s">
        <v>137</v>
      </c>
      <c r="H50" s="186"/>
      <c r="I50" s="187">
        <f>I51</f>
        <v>0</v>
      </c>
      <c r="J50" s="187">
        <v>10</v>
      </c>
      <c r="K50" s="147"/>
      <c r="L50" s="147"/>
      <c r="M50" s="147"/>
    </row>
    <row r="51" spans="2:13" ht="75.75" customHeight="1" hidden="1">
      <c r="B51" s="184">
        <f t="shared" si="0"/>
        <v>24</v>
      </c>
      <c r="C51" s="189" t="s">
        <v>179</v>
      </c>
      <c r="D51" s="186" t="s">
        <v>47</v>
      </c>
      <c r="E51" s="186" t="s">
        <v>52</v>
      </c>
      <c r="F51" s="186" t="s">
        <v>54</v>
      </c>
      <c r="G51" s="186" t="s">
        <v>138</v>
      </c>
      <c r="H51" s="186"/>
      <c r="I51" s="187">
        <f>I52+I53</f>
        <v>0</v>
      </c>
      <c r="J51" s="187">
        <v>0</v>
      </c>
      <c r="K51" s="147"/>
      <c r="L51" s="147"/>
      <c r="M51" s="147"/>
    </row>
    <row r="52" spans="2:13" ht="72" customHeight="1" hidden="1">
      <c r="B52" s="184">
        <f t="shared" si="0"/>
        <v>25</v>
      </c>
      <c r="C52" s="189" t="s">
        <v>78</v>
      </c>
      <c r="D52" s="186" t="s">
        <v>47</v>
      </c>
      <c r="E52" s="186" t="s">
        <v>52</v>
      </c>
      <c r="F52" s="186" t="s">
        <v>54</v>
      </c>
      <c r="G52" s="186" t="s">
        <v>138</v>
      </c>
      <c r="H52" s="186" t="s">
        <v>68</v>
      </c>
      <c r="I52" s="187"/>
      <c r="J52" s="187">
        <v>430.39</v>
      </c>
      <c r="K52" s="147"/>
      <c r="L52" s="147"/>
      <c r="M52" s="147"/>
    </row>
    <row r="53" spans="2:13" ht="77.25" customHeight="1" hidden="1">
      <c r="B53" s="184">
        <f t="shared" si="0"/>
        <v>26</v>
      </c>
      <c r="C53" s="189" t="s">
        <v>1</v>
      </c>
      <c r="D53" s="186" t="s">
        <v>47</v>
      </c>
      <c r="E53" s="186" t="s">
        <v>52</v>
      </c>
      <c r="F53" s="186" t="s">
        <v>54</v>
      </c>
      <c r="G53" s="186" t="s">
        <v>138</v>
      </c>
      <c r="H53" s="186" t="s">
        <v>74</v>
      </c>
      <c r="I53" s="187"/>
      <c r="J53" s="187">
        <v>129.98</v>
      </c>
      <c r="K53" s="147"/>
      <c r="L53" s="147"/>
      <c r="M53" s="147"/>
    </row>
    <row r="54" spans="2:13" ht="182.25" customHeight="1">
      <c r="B54" s="184">
        <v>23</v>
      </c>
      <c r="C54" s="185" t="s">
        <v>249</v>
      </c>
      <c r="D54" s="186" t="s">
        <v>47</v>
      </c>
      <c r="E54" s="186" t="s">
        <v>52</v>
      </c>
      <c r="F54" s="186" t="s">
        <v>54</v>
      </c>
      <c r="G54" s="204" t="s">
        <v>242</v>
      </c>
      <c r="H54" s="186"/>
      <c r="I54" s="187">
        <f>I55</f>
        <v>0</v>
      </c>
      <c r="J54" s="187">
        <f>J55</f>
        <v>52.4</v>
      </c>
      <c r="K54" s="147"/>
      <c r="L54" s="147"/>
      <c r="M54" s="147"/>
    </row>
    <row r="55" spans="2:13" ht="264.75" customHeight="1">
      <c r="B55" s="184">
        <f t="shared" si="0"/>
        <v>24</v>
      </c>
      <c r="C55" s="189" t="s">
        <v>193</v>
      </c>
      <c r="D55" s="186" t="s">
        <v>47</v>
      </c>
      <c r="E55" s="186" t="s">
        <v>52</v>
      </c>
      <c r="F55" s="186" t="s">
        <v>54</v>
      </c>
      <c r="G55" s="204" t="s">
        <v>242</v>
      </c>
      <c r="H55" s="186" t="s">
        <v>49</v>
      </c>
      <c r="I55" s="187">
        <f>I56+I57+I58</f>
        <v>0</v>
      </c>
      <c r="J55" s="187">
        <f>J56+J57+J58</f>
        <v>52.4</v>
      </c>
      <c r="K55" s="147"/>
      <c r="L55" s="147"/>
      <c r="M55" s="147"/>
    </row>
    <row r="56" spans="2:13" ht="108" customHeight="1">
      <c r="B56" s="184">
        <f t="shared" si="0"/>
        <v>25</v>
      </c>
      <c r="C56" s="189" t="s">
        <v>157</v>
      </c>
      <c r="D56" s="186" t="s">
        <v>47</v>
      </c>
      <c r="E56" s="186" t="s">
        <v>52</v>
      </c>
      <c r="F56" s="186" t="s">
        <v>54</v>
      </c>
      <c r="G56" s="204" t="s">
        <v>242</v>
      </c>
      <c r="H56" s="186" t="s">
        <v>68</v>
      </c>
      <c r="I56" s="187"/>
      <c r="J56" s="187">
        <v>39</v>
      </c>
      <c r="K56" s="147"/>
      <c r="L56" s="147"/>
      <c r="M56" s="147"/>
    </row>
    <row r="57" spans="2:13" ht="86.25" customHeight="1">
      <c r="B57" s="184">
        <f t="shared" si="0"/>
        <v>26</v>
      </c>
      <c r="C57" s="189" t="s">
        <v>156</v>
      </c>
      <c r="D57" s="186" t="s">
        <v>47</v>
      </c>
      <c r="E57" s="186" t="s">
        <v>52</v>
      </c>
      <c r="F57" s="186" t="s">
        <v>54</v>
      </c>
      <c r="G57" s="204" t="s">
        <v>242</v>
      </c>
      <c r="H57" s="186" t="s">
        <v>155</v>
      </c>
      <c r="I57" s="187"/>
      <c r="J57" s="187">
        <v>11.8</v>
      </c>
      <c r="K57" s="147"/>
      <c r="L57" s="147"/>
      <c r="M57" s="147"/>
    </row>
    <row r="58" spans="2:13" ht="125.25" customHeight="1">
      <c r="B58" s="184">
        <f t="shared" si="0"/>
        <v>27</v>
      </c>
      <c r="C58" s="189" t="s">
        <v>1</v>
      </c>
      <c r="D58" s="186" t="s">
        <v>47</v>
      </c>
      <c r="E58" s="186" t="s">
        <v>52</v>
      </c>
      <c r="F58" s="186" t="s">
        <v>54</v>
      </c>
      <c r="G58" s="204" t="s">
        <v>242</v>
      </c>
      <c r="H58" s="186" t="s">
        <v>74</v>
      </c>
      <c r="I58" s="187"/>
      <c r="J58" s="187">
        <v>1.6</v>
      </c>
      <c r="K58" s="147"/>
      <c r="L58" s="147"/>
      <c r="M58" s="147"/>
    </row>
    <row r="59" spans="2:13" ht="108" customHeight="1">
      <c r="B59" s="184">
        <f t="shared" si="0"/>
        <v>28</v>
      </c>
      <c r="C59" s="195" t="s">
        <v>56</v>
      </c>
      <c r="D59" s="191" t="s">
        <v>47</v>
      </c>
      <c r="E59" s="191" t="s">
        <v>53</v>
      </c>
      <c r="F59" s="186"/>
      <c r="G59" s="186" t="s">
        <v>246</v>
      </c>
      <c r="H59" s="186"/>
      <c r="I59" s="192">
        <f>I60</f>
        <v>0</v>
      </c>
      <c r="J59" s="192">
        <f>J60</f>
        <v>120</v>
      </c>
      <c r="K59" s="147"/>
      <c r="L59" s="147"/>
      <c r="M59" s="147"/>
    </row>
    <row r="60" spans="2:13" ht="114.75" customHeight="1">
      <c r="B60" s="184">
        <f t="shared" si="0"/>
        <v>29</v>
      </c>
      <c r="C60" s="189" t="s">
        <v>128</v>
      </c>
      <c r="D60" s="186" t="s">
        <v>47</v>
      </c>
      <c r="E60" s="186" t="s">
        <v>53</v>
      </c>
      <c r="F60" s="186" t="s">
        <v>57</v>
      </c>
      <c r="G60" s="186" t="s">
        <v>245</v>
      </c>
      <c r="H60" s="186"/>
      <c r="I60" s="187">
        <f aca="true" t="shared" si="1" ref="I60:J62">I61</f>
        <v>0</v>
      </c>
      <c r="J60" s="187">
        <f>J61</f>
        <v>120</v>
      </c>
      <c r="K60" s="147"/>
      <c r="L60" s="147"/>
      <c r="M60" s="147"/>
    </row>
    <row r="61" spans="2:13" ht="180.75" customHeight="1">
      <c r="B61" s="184">
        <f t="shared" si="0"/>
        <v>30</v>
      </c>
      <c r="C61" s="185" t="s">
        <v>232</v>
      </c>
      <c r="D61" s="186" t="s">
        <v>47</v>
      </c>
      <c r="E61" s="186" t="s">
        <v>53</v>
      </c>
      <c r="F61" s="186" t="s">
        <v>57</v>
      </c>
      <c r="G61" s="186" t="s">
        <v>245</v>
      </c>
      <c r="H61" s="186"/>
      <c r="I61" s="187">
        <f t="shared" si="1"/>
        <v>0</v>
      </c>
      <c r="J61" s="187">
        <f t="shared" si="1"/>
        <v>120</v>
      </c>
      <c r="K61" s="147"/>
      <c r="L61" s="147"/>
      <c r="M61" s="147"/>
    </row>
    <row r="62" spans="2:13" ht="180.75" customHeight="1">
      <c r="B62" s="184">
        <f t="shared" si="0"/>
        <v>31</v>
      </c>
      <c r="C62" s="196" t="s">
        <v>234</v>
      </c>
      <c r="D62" s="186" t="s">
        <v>47</v>
      </c>
      <c r="E62" s="186" t="s">
        <v>53</v>
      </c>
      <c r="F62" s="186" t="s">
        <v>57</v>
      </c>
      <c r="G62" s="186" t="s">
        <v>245</v>
      </c>
      <c r="H62" s="186"/>
      <c r="I62" s="187">
        <f t="shared" si="1"/>
        <v>0</v>
      </c>
      <c r="J62" s="187">
        <f t="shared" si="1"/>
        <v>120</v>
      </c>
      <c r="K62" s="147"/>
      <c r="L62" s="147"/>
      <c r="M62" s="147"/>
    </row>
    <row r="63" spans="2:13" ht="311.25" customHeight="1">
      <c r="B63" s="184">
        <f t="shared" si="0"/>
        <v>32</v>
      </c>
      <c r="C63" s="196" t="s">
        <v>235</v>
      </c>
      <c r="D63" s="186" t="s">
        <v>47</v>
      </c>
      <c r="E63" s="186" t="s">
        <v>53</v>
      </c>
      <c r="F63" s="186" t="s">
        <v>57</v>
      </c>
      <c r="G63" s="186" t="s">
        <v>245</v>
      </c>
      <c r="H63" s="186" t="s">
        <v>49</v>
      </c>
      <c r="I63" s="187">
        <f>I64+I65</f>
        <v>0</v>
      </c>
      <c r="J63" s="187">
        <f>J64+J65</f>
        <v>120</v>
      </c>
      <c r="K63" s="147"/>
      <c r="L63" s="147"/>
      <c r="M63" s="147"/>
    </row>
    <row r="64" spans="2:13" ht="118.5" customHeight="1">
      <c r="B64" s="184">
        <f t="shared" si="0"/>
        <v>33</v>
      </c>
      <c r="C64" s="189" t="s">
        <v>157</v>
      </c>
      <c r="D64" s="186" t="s">
        <v>47</v>
      </c>
      <c r="E64" s="186" t="s">
        <v>53</v>
      </c>
      <c r="F64" s="186" t="s">
        <v>57</v>
      </c>
      <c r="G64" s="186" t="s">
        <v>245</v>
      </c>
      <c r="H64" s="186" t="s">
        <v>68</v>
      </c>
      <c r="I64" s="187"/>
      <c r="J64" s="187">
        <v>94.5</v>
      </c>
      <c r="K64" s="147"/>
      <c r="L64" s="147"/>
      <c r="M64" s="147"/>
    </row>
    <row r="65" spans="2:13" ht="99" customHeight="1">
      <c r="B65" s="184">
        <f t="shared" si="0"/>
        <v>34</v>
      </c>
      <c r="C65" s="189" t="s">
        <v>156</v>
      </c>
      <c r="D65" s="186" t="s">
        <v>47</v>
      </c>
      <c r="E65" s="186" t="s">
        <v>53</v>
      </c>
      <c r="F65" s="186" t="s">
        <v>57</v>
      </c>
      <c r="G65" s="186" t="s">
        <v>245</v>
      </c>
      <c r="H65" s="186" t="s">
        <v>155</v>
      </c>
      <c r="I65" s="187"/>
      <c r="J65" s="187">
        <v>25.5</v>
      </c>
      <c r="K65" s="147"/>
      <c r="L65" s="147"/>
      <c r="M65" s="147"/>
    </row>
    <row r="66" spans="2:13" ht="81.75" customHeight="1">
      <c r="B66" s="184">
        <f t="shared" si="0"/>
        <v>35</v>
      </c>
      <c r="C66" s="201" t="s">
        <v>58</v>
      </c>
      <c r="D66" s="191" t="s">
        <v>47</v>
      </c>
      <c r="E66" s="191" t="s">
        <v>59</v>
      </c>
      <c r="F66" s="191"/>
      <c r="G66" s="191"/>
      <c r="H66" s="191"/>
      <c r="I66" s="192">
        <f>I67</f>
        <v>0</v>
      </c>
      <c r="J66" s="192">
        <f>J67</f>
        <v>20</v>
      </c>
      <c r="K66" s="147"/>
      <c r="L66" s="147"/>
      <c r="M66" s="147"/>
    </row>
    <row r="67" spans="2:13" ht="53.25" customHeight="1">
      <c r="B67" s="184">
        <f t="shared" si="0"/>
        <v>36</v>
      </c>
      <c r="C67" s="197" t="s">
        <v>19</v>
      </c>
      <c r="D67" s="186" t="s">
        <v>47</v>
      </c>
      <c r="E67" s="186" t="s">
        <v>59</v>
      </c>
      <c r="F67" s="186" t="s">
        <v>54</v>
      </c>
      <c r="G67" s="186"/>
      <c r="H67" s="186"/>
      <c r="I67" s="187">
        <f>I68+I72</f>
        <v>0</v>
      </c>
      <c r="J67" s="187">
        <f>J72</f>
        <v>20</v>
      </c>
      <c r="K67" s="147"/>
      <c r="L67" s="147"/>
      <c r="M67" s="147"/>
    </row>
    <row r="68" spans="2:13" ht="64.5" customHeight="1" hidden="1">
      <c r="B68" s="184">
        <f t="shared" si="0"/>
        <v>37</v>
      </c>
      <c r="C68" s="185" t="s">
        <v>203</v>
      </c>
      <c r="D68" s="186" t="s">
        <v>47</v>
      </c>
      <c r="E68" s="186" t="s">
        <v>59</v>
      </c>
      <c r="F68" s="186" t="s">
        <v>54</v>
      </c>
      <c r="G68" s="186" t="s">
        <v>176</v>
      </c>
      <c r="H68" s="186"/>
      <c r="I68" s="187">
        <f>I69</f>
        <v>0</v>
      </c>
      <c r="J68" s="187">
        <f>J69</f>
        <v>0</v>
      </c>
      <c r="K68" s="147"/>
      <c r="L68" s="147"/>
      <c r="M68" s="147"/>
    </row>
    <row r="69" spans="2:13" ht="74.25" customHeight="1" hidden="1">
      <c r="B69" s="184">
        <f t="shared" si="0"/>
        <v>38</v>
      </c>
      <c r="C69" s="185" t="s">
        <v>210</v>
      </c>
      <c r="D69" s="186" t="s">
        <v>47</v>
      </c>
      <c r="E69" s="186" t="s">
        <v>59</v>
      </c>
      <c r="F69" s="186" t="s">
        <v>54</v>
      </c>
      <c r="G69" s="186" t="s">
        <v>180</v>
      </c>
      <c r="H69" s="186"/>
      <c r="I69" s="187">
        <f>I70</f>
        <v>0</v>
      </c>
      <c r="J69" s="187">
        <f>J70</f>
        <v>0</v>
      </c>
      <c r="K69" s="147"/>
      <c r="L69" s="147"/>
      <c r="M69" s="147"/>
    </row>
    <row r="70" spans="2:13" ht="139.5" customHeight="1" hidden="1">
      <c r="B70" s="184">
        <f t="shared" si="0"/>
        <v>39</v>
      </c>
      <c r="C70" s="197" t="s">
        <v>211</v>
      </c>
      <c r="D70" s="186" t="s">
        <v>47</v>
      </c>
      <c r="E70" s="186" t="s">
        <v>59</v>
      </c>
      <c r="F70" s="186" t="s">
        <v>54</v>
      </c>
      <c r="G70" s="186" t="s">
        <v>181</v>
      </c>
      <c r="H70" s="186"/>
      <c r="I70" s="187">
        <f>I71</f>
        <v>0</v>
      </c>
      <c r="J70" s="187">
        <v>0</v>
      </c>
      <c r="K70" s="147"/>
      <c r="L70" s="147"/>
      <c r="M70" s="147"/>
    </row>
    <row r="71" spans="2:13" ht="58.5" customHeight="1" hidden="1">
      <c r="B71" s="184">
        <f t="shared" si="0"/>
        <v>40</v>
      </c>
      <c r="C71" s="198" t="s">
        <v>1</v>
      </c>
      <c r="D71" s="186" t="s">
        <v>47</v>
      </c>
      <c r="E71" s="186" t="s">
        <v>59</v>
      </c>
      <c r="F71" s="186" t="s">
        <v>54</v>
      </c>
      <c r="G71" s="186" t="s">
        <v>181</v>
      </c>
      <c r="H71" s="186">
        <v>244</v>
      </c>
      <c r="I71" s="187"/>
      <c r="J71" s="187">
        <v>0</v>
      </c>
      <c r="K71" s="147"/>
      <c r="L71" s="147"/>
      <c r="M71" s="147"/>
    </row>
    <row r="72" spans="2:13" ht="197.25" customHeight="1">
      <c r="B72" s="184">
        <v>37</v>
      </c>
      <c r="C72" s="185" t="s">
        <v>232</v>
      </c>
      <c r="D72" s="186" t="s">
        <v>47</v>
      </c>
      <c r="E72" s="186" t="s">
        <v>59</v>
      </c>
      <c r="F72" s="186" t="s">
        <v>54</v>
      </c>
      <c r="G72" s="186" t="s">
        <v>133</v>
      </c>
      <c r="H72" s="186"/>
      <c r="I72" s="187">
        <f aca="true" t="shared" si="2" ref="I72:J74">I73</f>
        <v>0</v>
      </c>
      <c r="J72" s="187">
        <f t="shared" si="2"/>
        <v>20</v>
      </c>
      <c r="K72" s="147"/>
      <c r="L72" s="147"/>
      <c r="M72" s="147"/>
    </row>
    <row r="73" spans="2:13" ht="171.75" customHeight="1">
      <c r="B73" s="184">
        <f t="shared" si="0"/>
        <v>38</v>
      </c>
      <c r="C73" s="185" t="s">
        <v>236</v>
      </c>
      <c r="D73" s="186" t="s">
        <v>47</v>
      </c>
      <c r="E73" s="186" t="s">
        <v>59</v>
      </c>
      <c r="F73" s="186" t="s">
        <v>54</v>
      </c>
      <c r="G73" s="186" t="s">
        <v>129</v>
      </c>
      <c r="H73" s="186"/>
      <c r="I73" s="187">
        <f t="shared" si="2"/>
        <v>0</v>
      </c>
      <c r="J73" s="187">
        <f t="shared" si="2"/>
        <v>20</v>
      </c>
      <c r="K73" s="147"/>
      <c r="L73" s="147"/>
      <c r="M73" s="147"/>
    </row>
    <row r="74" spans="2:13" ht="246.75" customHeight="1">
      <c r="B74" s="184">
        <f t="shared" si="0"/>
        <v>39</v>
      </c>
      <c r="C74" s="197" t="s">
        <v>237</v>
      </c>
      <c r="D74" s="186" t="s">
        <v>47</v>
      </c>
      <c r="E74" s="186" t="s">
        <v>59</v>
      </c>
      <c r="F74" s="186" t="s">
        <v>54</v>
      </c>
      <c r="G74" s="186" t="s">
        <v>132</v>
      </c>
      <c r="H74" s="186"/>
      <c r="I74" s="187">
        <f t="shared" si="2"/>
        <v>0</v>
      </c>
      <c r="J74" s="187">
        <f t="shared" si="2"/>
        <v>20</v>
      </c>
      <c r="K74" s="147"/>
      <c r="L74" s="147"/>
      <c r="M74" s="147"/>
    </row>
    <row r="75" spans="2:13" ht="106.5" customHeight="1">
      <c r="B75" s="184">
        <f t="shared" si="0"/>
        <v>40</v>
      </c>
      <c r="C75" s="198" t="s">
        <v>1</v>
      </c>
      <c r="D75" s="186" t="s">
        <v>47</v>
      </c>
      <c r="E75" s="186" t="s">
        <v>59</v>
      </c>
      <c r="F75" s="186" t="s">
        <v>54</v>
      </c>
      <c r="G75" s="186" t="s">
        <v>132</v>
      </c>
      <c r="H75" s="186">
        <v>244</v>
      </c>
      <c r="I75" s="187"/>
      <c r="J75" s="187">
        <v>20</v>
      </c>
      <c r="K75" s="147"/>
      <c r="L75" s="147"/>
      <c r="M75" s="147"/>
    </row>
    <row r="76" spans="2:13" ht="66" customHeight="1">
      <c r="B76" s="184">
        <f t="shared" si="0"/>
        <v>41</v>
      </c>
      <c r="C76" s="194" t="s">
        <v>6</v>
      </c>
      <c r="D76" s="191" t="s">
        <v>47</v>
      </c>
      <c r="E76" s="193" t="s">
        <v>7</v>
      </c>
      <c r="F76" s="193"/>
      <c r="G76" s="193"/>
      <c r="H76" s="193"/>
      <c r="I76" s="223">
        <f>I77</f>
        <v>0</v>
      </c>
      <c r="J76" s="223">
        <f>J77</f>
        <v>155.55</v>
      </c>
      <c r="K76" s="147"/>
      <c r="L76" s="147"/>
      <c r="M76" s="147"/>
    </row>
    <row r="77" spans="2:13" ht="62.25" customHeight="1">
      <c r="B77" s="184">
        <f t="shared" si="0"/>
        <v>42</v>
      </c>
      <c r="C77" s="189" t="s">
        <v>8</v>
      </c>
      <c r="D77" s="186" t="s">
        <v>47</v>
      </c>
      <c r="E77" s="188" t="s">
        <v>7</v>
      </c>
      <c r="F77" s="188" t="s">
        <v>7</v>
      </c>
      <c r="G77" s="188"/>
      <c r="H77" s="188"/>
      <c r="I77" s="224">
        <f>I78+++I83</f>
        <v>0</v>
      </c>
      <c r="J77" s="224">
        <f>J83</f>
        <v>155.55</v>
      </c>
      <c r="K77" s="147"/>
      <c r="L77" s="147"/>
      <c r="M77" s="147"/>
    </row>
    <row r="78" spans="2:13" ht="99.75" customHeight="1" hidden="1">
      <c r="B78" s="184">
        <f t="shared" si="0"/>
        <v>43</v>
      </c>
      <c r="C78" s="185" t="s">
        <v>203</v>
      </c>
      <c r="D78" s="186" t="s">
        <v>47</v>
      </c>
      <c r="E78" s="186" t="s">
        <v>7</v>
      </c>
      <c r="F78" s="186" t="s">
        <v>7</v>
      </c>
      <c r="G78" s="186" t="s">
        <v>176</v>
      </c>
      <c r="H78" s="188"/>
      <c r="I78" s="224">
        <f>I79</f>
        <v>0</v>
      </c>
      <c r="J78" s="224">
        <f>J79</f>
        <v>0</v>
      </c>
      <c r="K78" s="147"/>
      <c r="L78" s="147"/>
      <c r="M78" s="147"/>
    </row>
    <row r="79" spans="2:13" ht="78.75" customHeight="1" hidden="1">
      <c r="B79" s="184">
        <f aca="true" t="shared" si="3" ref="B79:B116">B78+1</f>
        <v>44</v>
      </c>
      <c r="C79" s="185" t="s">
        <v>205</v>
      </c>
      <c r="D79" s="186" t="s">
        <v>47</v>
      </c>
      <c r="E79" s="188" t="s">
        <v>7</v>
      </c>
      <c r="F79" s="188" t="s">
        <v>7</v>
      </c>
      <c r="G79" s="186" t="s">
        <v>182</v>
      </c>
      <c r="H79" s="188"/>
      <c r="I79" s="224">
        <f>I80</f>
        <v>0</v>
      </c>
      <c r="J79" s="224">
        <f>J80</f>
        <v>0</v>
      </c>
      <c r="K79" s="147"/>
      <c r="L79" s="147"/>
      <c r="M79" s="147"/>
    </row>
    <row r="80" spans="2:13" ht="154.5" customHeight="1" hidden="1">
      <c r="B80" s="184">
        <f t="shared" si="3"/>
        <v>45</v>
      </c>
      <c r="C80" s="189" t="s">
        <v>206</v>
      </c>
      <c r="D80" s="186" t="s">
        <v>47</v>
      </c>
      <c r="E80" s="188" t="s">
        <v>7</v>
      </c>
      <c r="F80" s="188" t="s">
        <v>7</v>
      </c>
      <c r="G80" s="188" t="s">
        <v>183</v>
      </c>
      <c r="H80" s="188" t="s">
        <v>49</v>
      </c>
      <c r="I80" s="224">
        <f>I81+I82</f>
        <v>0</v>
      </c>
      <c r="J80" s="224">
        <v>0</v>
      </c>
      <c r="K80" s="147"/>
      <c r="L80" s="147"/>
      <c r="M80" s="147"/>
    </row>
    <row r="81" spans="2:13" ht="75.75" customHeight="1" hidden="1">
      <c r="B81" s="184">
        <f t="shared" si="3"/>
        <v>46</v>
      </c>
      <c r="C81" s="199" t="s">
        <v>78</v>
      </c>
      <c r="D81" s="186" t="s">
        <v>47</v>
      </c>
      <c r="E81" s="188" t="s">
        <v>7</v>
      </c>
      <c r="F81" s="188" t="s">
        <v>7</v>
      </c>
      <c r="G81" s="188" t="s">
        <v>183</v>
      </c>
      <c r="H81" s="188" t="s">
        <v>68</v>
      </c>
      <c r="I81" s="224"/>
      <c r="J81" s="187">
        <v>0</v>
      </c>
      <c r="K81" s="147"/>
      <c r="L81" s="147"/>
      <c r="M81" s="147"/>
    </row>
    <row r="82" spans="2:13" ht="69" customHeight="1" hidden="1">
      <c r="B82" s="184">
        <f t="shared" si="3"/>
        <v>47</v>
      </c>
      <c r="C82" s="198" t="s">
        <v>1</v>
      </c>
      <c r="D82" s="186" t="s">
        <v>47</v>
      </c>
      <c r="E82" s="188" t="s">
        <v>7</v>
      </c>
      <c r="F82" s="188" t="s">
        <v>7</v>
      </c>
      <c r="G82" s="188" t="s">
        <v>183</v>
      </c>
      <c r="H82" s="188" t="s">
        <v>74</v>
      </c>
      <c r="I82" s="224"/>
      <c r="J82" s="187">
        <v>0</v>
      </c>
      <c r="K82" s="147"/>
      <c r="L82" s="147"/>
      <c r="M82" s="147"/>
    </row>
    <row r="83" spans="2:13" ht="112.5" customHeight="1">
      <c r="B83" s="184">
        <v>43</v>
      </c>
      <c r="C83" s="185" t="s">
        <v>232</v>
      </c>
      <c r="D83" s="186" t="s">
        <v>47</v>
      </c>
      <c r="E83" s="186" t="s">
        <v>7</v>
      </c>
      <c r="F83" s="186" t="s">
        <v>7</v>
      </c>
      <c r="G83" s="186" t="s">
        <v>133</v>
      </c>
      <c r="H83" s="188"/>
      <c r="I83" s="187">
        <f>I84</f>
        <v>0</v>
      </c>
      <c r="J83" s="187">
        <f>J84</f>
        <v>155.55</v>
      </c>
      <c r="K83" s="147"/>
      <c r="L83" s="147"/>
      <c r="M83" s="147"/>
    </row>
    <row r="84" spans="2:13" ht="118.5" customHeight="1">
      <c r="B84" s="184">
        <f t="shared" si="3"/>
        <v>44</v>
      </c>
      <c r="C84" s="185" t="s">
        <v>238</v>
      </c>
      <c r="D84" s="186" t="s">
        <v>47</v>
      </c>
      <c r="E84" s="188" t="s">
        <v>7</v>
      </c>
      <c r="F84" s="188" t="s">
        <v>7</v>
      </c>
      <c r="G84" s="186" t="s">
        <v>135</v>
      </c>
      <c r="H84" s="188" t="s">
        <v>49</v>
      </c>
      <c r="I84" s="187">
        <f>I85</f>
        <v>0</v>
      </c>
      <c r="J84" s="187">
        <f>J85</f>
        <v>155.55</v>
      </c>
      <c r="K84" s="147"/>
      <c r="L84" s="147"/>
      <c r="M84" s="147"/>
    </row>
    <row r="85" spans="2:13" ht="243" customHeight="1">
      <c r="B85" s="184">
        <f t="shared" si="3"/>
        <v>45</v>
      </c>
      <c r="C85" s="189" t="s">
        <v>239</v>
      </c>
      <c r="D85" s="186" t="s">
        <v>47</v>
      </c>
      <c r="E85" s="188" t="s">
        <v>7</v>
      </c>
      <c r="F85" s="188" t="s">
        <v>7</v>
      </c>
      <c r="G85" s="186" t="s">
        <v>136</v>
      </c>
      <c r="H85" s="188" t="s">
        <v>49</v>
      </c>
      <c r="I85" s="187">
        <f>I86+I87+I88</f>
        <v>0</v>
      </c>
      <c r="J85" s="187">
        <f>J86+J87+J88</f>
        <v>155.55</v>
      </c>
      <c r="K85" s="147"/>
      <c r="L85" s="147"/>
      <c r="M85" s="147"/>
    </row>
    <row r="86" spans="2:13" ht="76.5" customHeight="1">
      <c r="B86" s="184">
        <f t="shared" si="3"/>
        <v>46</v>
      </c>
      <c r="C86" s="189" t="s">
        <v>157</v>
      </c>
      <c r="D86" s="186" t="s">
        <v>47</v>
      </c>
      <c r="E86" s="188" t="s">
        <v>7</v>
      </c>
      <c r="F86" s="188" t="s">
        <v>7</v>
      </c>
      <c r="G86" s="186" t="s">
        <v>136</v>
      </c>
      <c r="H86" s="188" t="s">
        <v>68</v>
      </c>
      <c r="I86" s="187"/>
      <c r="J86" s="187">
        <v>89.3</v>
      </c>
      <c r="K86" s="147"/>
      <c r="L86" s="147"/>
      <c r="M86" s="147"/>
    </row>
    <row r="87" spans="2:13" ht="86.25" customHeight="1">
      <c r="B87" s="184">
        <f t="shared" si="3"/>
        <v>47</v>
      </c>
      <c r="C87" s="189" t="s">
        <v>156</v>
      </c>
      <c r="D87" s="186" t="s">
        <v>47</v>
      </c>
      <c r="E87" s="188" t="s">
        <v>7</v>
      </c>
      <c r="F87" s="188" t="s">
        <v>7</v>
      </c>
      <c r="G87" s="186" t="s">
        <v>136</v>
      </c>
      <c r="H87" s="188" t="s">
        <v>155</v>
      </c>
      <c r="I87" s="187"/>
      <c r="J87" s="187">
        <v>27</v>
      </c>
      <c r="K87" s="147"/>
      <c r="L87" s="147"/>
      <c r="M87" s="147"/>
    </row>
    <row r="88" spans="2:13" ht="141" customHeight="1">
      <c r="B88" s="184">
        <f t="shared" si="3"/>
        <v>48</v>
      </c>
      <c r="C88" s="198" t="s">
        <v>1</v>
      </c>
      <c r="D88" s="186" t="s">
        <v>47</v>
      </c>
      <c r="E88" s="188" t="s">
        <v>7</v>
      </c>
      <c r="F88" s="188" t="s">
        <v>7</v>
      </c>
      <c r="G88" s="186" t="s">
        <v>136</v>
      </c>
      <c r="H88" s="188" t="s">
        <v>74</v>
      </c>
      <c r="I88" s="187"/>
      <c r="J88" s="187">
        <v>39.25</v>
      </c>
      <c r="K88" s="147"/>
      <c r="L88" s="147"/>
      <c r="M88" s="147"/>
    </row>
    <row r="89" spans="2:13" ht="88.5" customHeight="1">
      <c r="B89" s="184">
        <f t="shared" si="3"/>
        <v>49</v>
      </c>
      <c r="C89" s="201" t="s">
        <v>76</v>
      </c>
      <c r="D89" s="191" t="s">
        <v>47</v>
      </c>
      <c r="E89" s="191" t="s">
        <v>62</v>
      </c>
      <c r="F89" s="191"/>
      <c r="G89" s="191"/>
      <c r="H89" s="191"/>
      <c r="I89" s="192">
        <f>I90</f>
        <v>0</v>
      </c>
      <c r="J89" s="192">
        <f>J90</f>
        <v>263.35</v>
      </c>
      <c r="K89" s="147"/>
      <c r="L89" s="147"/>
      <c r="M89" s="147"/>
    </row>
    <row r="90" spans="2:13" ht="52.5" customHeight="1">
      <c r="B90" s="184">
        <f t="shared" si="3"/>
        <v>50</v>
      </c>
      <c r="C90" s="197" t="s">
        <v>18</v>
      </c>
      <c r="D90" s="186" t="s">
        <v>47</v>
      </c>
      <c r="E90" s="186" t="s">
        <v>62</v>
      </c>
      <c r="F90" s="186" t="s">
        <v>51</v>
      </c>
      <c r="G90" s="186"/>
      <c r="H90" s="186"/>
      <c r="I90" s="187">
        <f>I91+I98</f>
        <v>0</v>
      </c>
      <c r="J90" s="187">
        <f>J98</f>
        <v>263.35</v>
      </c>
      <c r="K90" s="147"/>
      <c r="L90" s="147"/>
      <c r="M90" s="147"/>
    </row>
    <row r="91" spans="2:13" ht="52.5" customHeight="1" hidden="1">
      <c r="B91" s="184">
        <f t="shared" si="3"/>
        <v>51</v>
      </c>
      <c r="C91" s="185" t="s">
        <v>203</v>
      </c>
      <c r="D91" s="186" t="s">
        <v>47</v>
      </c>
      <c r="E91" s="186" t="s">
        <v>62</v>
      </c>
      <c r="F91" s="186" t="s">
        <v>51</v>
      </c>
      <c r="G91" s="186" t="s">
        <v>176</v>
      </c>
      <c r="H91" s="186"/>
      <c r="I91" s="187">
        <f>I92</f>
        <v>0</v>
      </c>
      <c r="J91" s="187">
        <f>J92</f>
        <v>0</v>
      </c>
      <c r="K91" s="147"/>
      <c r="L91" s="147"/>
      <c r="M91" s="147"/>
    </row>
    <row r="92" spans="2:13" ht="51.75" customHeight="1" hidden="1">
      <c r="B92" s="184">
        <f t="shared" si="3"/>
        <v>52</v>
      </c>
      <c r="C92" s="185" t="s">
        <v>205</v>
      </c>
      <c r="D92" s="186" t="s">
        <v>47</v>
      </c>
      <c r="E92" s="186" t="s">
        <v>62</v>
      </c>
      <c r="F92" s="186" t="s">
        <v>51</v>
      </c>
      <c r="G92" s="186" t="s">
        <v>182</v>
      </c>
      <c r="H92" s="186"/>
      <c r="I92" s="187">
        <f>I93</f>
        <v>0</v>
      </c>
      <c r="J92" s="187">
        <f>J93</f>
        <v>0</v>
      </c>
      <c r="K92" s="147"/>
      <c r="L92" s="147"/>
      <c r="M92" s="147"/>
    </row>
    <row r="93" spans="2:13" ht="121.5" customHeight="1" hidden="1">
      <c r="B93" s="184">
        <f t="shared" si="3"/>
        <v>53</v>
      </c>
      <c r="C93" s="197" t="s">
        <v>207</v>
      </c>
      <c r="D93" s="186" t="s">
        <v>47</v>
      </c>
      <c r="E93" s="186" t="s">
        <v>62</v>
      </c>
      <c r="F93" s="186" t="s">
        <v>51</v>
      </c>
      <c r="G93" s="186" t="s">
        <v>184</v>
      </c>
      <c r="H93" s="186" t="s">
        <v>49</v>
      </c>
      <c r="I93" s="187">
        <f>I94+I95+I96+I97</f>
        <v>0</v>
      </c>
      <c r="J93" s="187">
        <f>J97</f>
        <v>0</v>
      </c>
      <c r="K93" s="147"/>
      <c r="L93" s="147"/>
      <c r="M93" s="147"/>
    </row>
    <row r="94" spans="2:13" ht="63.75" customHeight="1" hidden="1">
      <c r="B94" s="184">
        <f t="shared" si="3"/>
        <v>54</v>
      </c>
      <c r="C94" s="189" t="s">
        <v>153</v>
      </c>
      <c r="D94" s="186" t="s">
        <v>47</v>
      </c>
      <c r="E94" s="186" t="s">
        <v>62</v>
      </c>
      <c r="F94" s="186" t="s">
        <v>51</v>
      </c>
      <c r="G94" s="186" t="s">
        <v>184</v>
      </c>
      <c r="H94" s="186" t="s">
        <v>74</v>
      </c>
      <c r="I94" s="187"/>
      <c r="J94" s="187">
        <v>0</v>
      </c>
      <c r="K94" s="147"/>
      <c r="L94" s="147"/>
      <c r="M94" s="147"/>
    </row>
    <row r="95" spans="2:13" ht="47.25" customHeight="1" hidden="1">
      <c r="B95" s="184">
        <f t="shared" si="3"/>
        <v>55</v>
      </c>
      <c r="C95" s="189" t="s">
        <v>124</v>
      </c>
      <c r="D95" s="186" t="s">
        <v>47</v>
      </c>
      <c r="E95" s="186" t="s">
        <v>62</v>
      </c>
      <c r="F95" s="186" t="s">
        <v>51</v>
      </c>
      <c r="G95" s="186" t="s">
        <v>184</v>
      </c>
      <c r="H95" s="186" t="s">
        <v>154</v>
      </c>
      <c r="I95" s="187"/>
      <c r="J95" s="187">
        <v>0</v>
      </c>
      <c r="K95" s="147"/>
      <c r="L95" s="147"/>
      <c r="M95" s="147"/>
    </row>
    <row r="96" spans="2:13" ht="55.5" customHeight="1" hidden="1">
      <c r="B96" s="184">
        <f t="shared" si="3"/>
        <v>56</v>
      </c>
      <c r="C96" s="189" t="s">
        <v>72</v>
      </c>
      <c r="D96" s="186" t="s">
        <v>47</v>
      </c>
      <c r="E96" s="186" t="s">
        <v>62</v>
      </c>
      <c r="F96" s="186" t="s">
        <v>51</v>
      </c>
      <c r="G96" s="186" t="s">
        <v>184</v>
      </c>
      <c r="H96" s="186" t="s">
        <v>75</v>
      </c>
      <c r="I96" s="187"/>
      <c r="J96" s="187">
        <v>0</v>
      </c>
      <c r="K96" s="147"/>
      <c r="L96" s="147"/>
      <c r="M96" s="147"/>
    </row>
    <row r="97" spans="2:13" ht="36" customHeight="1" hidden="1">
      <c r="B97" s="184">
        <f t="shared" si="3"/>
        <v>57</v>
      </c>
      <c r="C97" s="189" t="s">
        <v>73</v>
      </c>
      <c r="D97" s="186" t="s">
        <v>47</v>
      </c>
      <c r="E97" s="186" t="s">
        <v>62</v>
      </c>
      <c r="F97" s="186" t="s">
        <v>51</v>
      </c>
      <c r="G97" s="186" t="s">
        <v>184</v>
      </c>
      <c r="H97" s="186" t="s">
        <v>9</v>
      </c>
      <c r="I97" s="187"/>
      <c r="J97" s="187">
        <v>0</v>
      </c>
      <c r="K97" s="147"/>
      <c r="L97" s="147"/>
      <c r="M97" s="147"/>
    </row>
    <row r="98" spans="2:13" ht="181.5" customHeight="1">
      <c r="B98" s="184">
        <v>51</v>
      </c>
      <c r="C98" s="185" t="s">
        <v>232</v>
      </c>
      <c r="D98" s="186" t="s">
        <v>47</v>
      </c>
      <c r="E98" s="186" t="s">
        <v>62</v>
      </c>
      <c r="F98" s="186" t="s">
        <v>51</v>
      </c>
      <c r="G98" s="186" t="s">
        <v>133</v>
      </c>
      <c r="H98" s="186"/>
      <c r="I98" s="187">
        <f>I99</f>
        <v>0</v>
      </c>
      <c r="J98" s="187">
        <f>J99</f>
        <v>263.35</v>
      </c>
      <c r="K98" s="147"/>
      <c r="L98" s="147"/>
      <c r="M98" s="147"/>
    </row>
    <row r="99" spans="2:13" ht="163.5" customHeight="1">
      <c r="B99" s="184">
        <f t="shared" si="3"/>
        <v>52</v>
      </c>
      <c r="C99" s="185" t="s">
        <v>238</v>
      </c>
      <c r="D99" s="186" t="s">
        <v>47</v>
      </c>
      <c r="E99" s="186" t="s">
        <v>62</v>
      </c>
      <c r="F99" s="186" t="s">
        <v>51</v>
      </c>
      <c r="G99" s="186" t="s">
        <v>135</v>
      </c>
      <c r="H99" s="186"/>
      <c r="I99" s="187">
        <f>I100</f>
        <v>0</v>
      </c>
      <c r="J99" s="187">
        <f>J100</f>
        <v>263.35</v>
      </c>
      <c r="K99" s="147"/>
      <c r="L99" s="147"/>
      <c r="M99" s="147"/>
    </row>
    <row r="100" spans="2:13" ht="232.5" customHeight="1">
      <c r="B100" s="184">
        <f t="shared" si="3"/>
        <v>53</v>
      </c>
      <c r="C100" s="197" t="s">
        <v>240</v>
      </c>
      <c r="D100" s="186" t="s">
        <v>47</v>
      </c>
      <c r="E100" s="186" t="s">
        <v>62</v>
      </c>
      <c r="F100" s="186" t="s">
        <v>51</v>
      </c>
      <c r="G100" s="186" t="s">
        <v>137</v>
      </c>
      <c r="H100" s="186" t="s">
        <v>49</v>
      </c>
      <c r="I100" s="187">
        <f>I101+I102+I103+I104</f>
        <v>0</v>
      </c>
      <c r="J100" s="187">
        <f>J101+J102+J103+J104</f>
        <v>263.35</v>
      </c>
      <c r="K100" s="147"/>
      <c r="L100" s="147"/>
      <c r="M100" s="147"/>
    </row>
    <row r="101" spans="2:13" ht="107.25" customHeight="1">
      <c r="B101" s="184">
        <f t="shared" si="3"/>
        <v>54</v>
      </c>
      <c r="C101" s="189" t="s">
        <v>153</v>
      </c>
      <c r="D101" s="186" t="s">
        <v>47</v>
      </c>
      <c r="E101" s="186" t="s">
        <v>62</v>
      </c>
      <c r="F101" s="186" t="s">
        <v>51</v>
      </c>
      <c r="G101" s="186" t="s">
        <v>137</v>
      </c>
      <c r="H101" s="186" t="s">
        <v>74</v>
      </c>
      <c r="I101" s="187"/>
      <c r="J101" s="187">
        <v>213.35</v>
      </c>
      <c r="K101" s="147"/>
      <c r="L101" s="147"/>
      <c r="M101" s="147"/>
    </row>
    <row r="102" spans="2:13" ht="78.75" customHeight="1">
      <c r="B102" s="184">
        <f t="shared" si="3"/>
        <v>55</v>
      </c>
      <c r="C102" s="189" t="s">
        <v>124</v>
      </c>
      <c r="D102" s="186" t="s">
        <v>47</v>
      </c>
      <c r="E102" s="186" t="s">
        <v>62</v>
      </c>
      <c r="F102" s="186" t="s">
        <v>51</v>
      </c>
      <c r="G102" s="186" t="s">
        <v>137</v>
      </c>
      <c r="H102" s="186" t="s">
        <v>154</v>
      </c>
      <c r="I102" s="187"/>
      <c r="J102" s="187">
        <v>10</v>
      </c>
      <c r="K102" s="147"/>
      <c r="L102" s="147"/>
      <c r="M102" s="147"/>
    </row>
    <row r="103" spans="2:13" ht="124.5" customHeight="1">
      <c r="B103" s="184">
        <f t="shared" si="3"/>
        <v>56</v>
      </c>
      <c r="C103" s="189" t="s">
        <v>72</v>
      </c>
      <c r="D103" s="186" t="s">
        <v>47</v>
      </c>
      <c r="E103" s="186" t="s">
        <v>62</v>
      </c>
      <c r="F103" s="186" t="s">
        <v>51</v>
      </c>
      <c r="G103" s="186" t="s">
        <v>137</v>
      </c>
      <c r="H103" s="186" t="s">
        <v>75</v>
      </c>
      <c r="I103" s="187"/>
      <c r="J103" s="187">
        <v>30</v>
      </c>
      <c r="K103" s="147"/>
      <c r="L103" s="147"/>
      <c r="M103" s="147"/>
    </row>
    <row r="104" spans="2:13" ht="55.5" customHeight="1">
      <c r="B104" s="184">
        <f t="shared" si="3"/>
        <v>57</v>
      </c>
      <c r="C104" s="189" t="s">
        <v>73</v>
      </c>
      <c r="D104" s="186" t="s">
        <v>47</v>
      </c>
      <c r="E104" s="186" t="s">
        <v>62</v>
      </c>
      <c r="F104" s="186" t="s">
        <v>51</v>
      </c>
      <c r="G104" s="186" t="s">
        <v>137</v>
      </c>
      <c r="H104" s="186" t="s">
        <v>9</v>
      </c>
      <c r="I104" s="187"/>
      <c r="J104" s="187">
        <v>10</v>
      </c>
      <c r="K104" s="147"/>
      <c r="L104" s="147"/>
      <c r="M104" s="147"/>
    </row>
    <row r="105" spans="2:13" ht="49.5" customHeight="1">
      <c r="B105" s="184">
        <f t="shared" si="3"/>
        <v>58</v>
      </c>
      <c r="C105" s="194" t="s">
        <v>118</v>
      </c>
      <c r="D105" s="191" t="s">
        <v>47</v>
      </c>
      <c r="E105" s="193" t="s">
        <v>65</v>
      </c>
      <c r="F105" s="193"/>
      <c r="G105" s="193"/>
      <c r="H105" s="193"/>
      <c r="I105" s="192">
        <f>I106</f>
        <v>0</v>
      </c>
      <c r="J105" s="192">
        <f>J106</f>
        <v>560.37</v>
      </c>
      <c r="K105" s="147"/>
      <c r="L105" s="147"/>
      <c r="M105" s="147"/>
    </row>
    <row r="106" spans="2:13" ht="73.5" customHeight="1">
      <c r="B106" s="184">
        <f t="shared" si="3"/>
        <v>59</v>
      </c>
      <c r="C106" s="220" t="s">
        <v>39</v>
      </c>
      <c r="D106" s="186" t="s">
        <v>47</v>
      </c>
      <c r="E106" s="186" t="s">
        <v>65</v>
      </c>
      <c r="F106" s="186" t="s">
        <v>59</v>
      </c>
      <c r="G106" s="186"/>
      <c r="H106" s="186"/>
      <c r="I106" s="187">
        <f>I107+I112</f>
        <v>0</v>
      </c>
      <c r="J106" s="187">
        <f>J112</f>
        <v>560.37</v>
      </c>
      <c r="K106" s="147"/>
      <c r="L106" s="147"/>
      <c r="M106" s="147"/>
    </row>
    <row r="107" spans="2:13" ht="71.25" customHeight="1" hidden="1">
      <c r="B107" s="184">
        <f t="shared" si="3"/>
        <v>60</v>
      </c>
      <c r="C107" s="185" t="s">
        <v>203</v>
      </c>
      <c r="D107" s="186" t="s">
        <v>47</v>
      </c>
      <c r="E107" s="186" t="s">
        <v>65</v>
      </c>
      <c r="F107" s="186" t="s">
        <v>59</v>
      </c>
      <c r="G107" s="186" t="s">
        <v>176</v>
      </c>
      <c r="H107" s="186"/>
      <c r="I107" s="187">
        <f>I108</f>
        <v>0</v>
      </c>
      <c r="J107" s="187">
        <v>0</v>
      </c>
      <c r="K107" s="147"/>
      <c r="L107" s="147"/>
      <c r="M107" s="147"/>
    </row>
    <row r="108" spans="2:13" ht="75.75" customHeight="1" hidden="1">
      <c r="B108" s="184">
        <f t="shared" si="3"/>
        <v>61</v>
      </c>
      <c r="C108" s="185" t="s">
        <v>205</v>
      </c>
      <c r="D108" s="186" t="s">
        <v>47</v>
      </c>
      <c r="E108" s="186" t="s">
        <v>65</v>
      </c>
      <c r="F108" s="186" t="s">
        <v>59</v>
      </c>
      <c r="G108" s="186" t="s">
        <v>182</v>
      </c>
      <c r="H108" s="186" t="s">
        <v>49</v>
      </c>
      <c r="I108" s="187">
        <f>I109</f>
        <v>0</v>
      </c>
      <c r="J108" s="187">
        <v>0</v>
      </c>
      <c r="K108" s="147"/>
      <c r="L108" s="147"/>
      <c r="M108" s="147"/>
    </row>
    <row r="109" spans="2:13" ht="141" customHeight="1" hidden="1">
      <c r="B109" s="184">
        <f t="shared" si="3"/>
        <v>62</v>
      </c>
      <c r="C109" s="197" t="s">
        <v>208</v>
      </c>
      <c r="D109" s="186" t="s">
        <v>47</v>
      </c>
      <c r="E109" s="186" t="s">
        <v>65</v>
      </c>
      <c r="F109" s="186" t="s">
        <v>59</v>
      </c>
      <c r="G109" s="186" t="s">
        <v>183</v>
      </c>
      <c r="H109" s="186" t="s">
        <v>49</v>
      </c>
      <c r="I109" s="187">
        <f>I110+I111</f>
        <v>0</v>
      </c>
      <c r="J109" s="187">
        <v>0</v>
      </c>
      <c r="K109" s="147"/>
      <c r="L109" s="147"/>
      <c r="M109" s="147"/>
    </row>
    <row r="110" spans="2:13" ht="85.5" customHeight="1" hidden="1">
      <c r="B110" s="184">
        <f t="shared" si="3"/>
        <v>63</v>
      </c>
      <c r="C110" s="199" t="s">
        <v>78</v>
      </c>
      <c r="D110" s="186" t="s">
        <v>47</v>
      </c>
      <c r="E110" s="186" t="s">
        <v>65</v>
      </c>
      <c r="F110" s="186" t="s">
        <v>59</v>
      </c>
      <c r="G110" s="186" t="s">
        <v>183</v>
      </c>
      <c r="H110" s="186" t="s">
        <v>68</v>
      </c>
      <c r="I110" s="187"/>
      <c r="J110" s="187">
        <v>0</v>
      </c>
      <c r="K110" s="147"/>
      <c r="L110" s="147"/>
      <c r="M110" s="147"/>
    </row>
    <row r="111" spans="2:13" ht="62.25" customHeight="1" hidden="1">
      <c r="B111" s="184">
        <f t="shared" si="3"/>
        <v>64</v>
      </c>
      <c r="C111" s="198" t="s">
        <v>1</v>
      </c>
      <c r="D111" s="209" t="s">
        <v>47</v>
      </c>
      <c r="E111" s="209" t="s">
        <v>65</v>
      </c>
      <c r="F111" s="209" t="s">
        <v>59</v>
      </c>
      <c r="G111" s="209" t="s">
        <v>183</v>
      </c>
      <c r="H111" s="209" t="s">
        <v>74</v>
      </c>
      <c r="I111" s="225"/>
      <c r="J111" s="187">
        <v>0</v>
      </c>
      <c r="K111" s="147"/>
      <c r="L111" s="147"/>
      <c r="M111" s="147"/>
    </row>
    <row r="112" spans="2:13" ht="186" customHeight="1">
      <c r="B112" s="184">
        <v>60</v>
      </c>
      <c r="C112" s="185" t="s">
        <v>232</v>
      </c>
      <c r="D112" s="186" t="s">
        <v>47</v>
      </c>
      <c r="E112" s="186" t="s">
        <v>65</v>
      </c>
      <c r="F112" s="186" t="s">
        <v>59</v>
      </c>
      <c r="G112" s="186" t="s">
        <v>133</v>
      </c>
      <c r="H112" s="186"/>
      <c r="I112" s="187">
        <f>I113</f>
        <v>0</v>
      </c>
      <c r="J112" s="187">
        <f>J113</f>
        <v>560.37</v>
      </c>
      <c r="K112" s="147"/>
      <c r="L112" s="147"/>
      <c r="M112" s="147"/>
    </row>
    <row r="113" spans="2:13" ht="150" customHeight="1">
      <c r="B113" s="184">
        <f t="shared" si="3"/>
        <v>61</v>
      </c>
      <c r="C113" s="185" t="s">
        <v>238</v>
      </c>
      <c r="D113" s="186" t="s">
        <v>47</v>
      </c>
      <c r="E113" s="186" t="s">
        <v>65</v>
      </c>
      <c r="F113" s="186" t="s">
        <v>59</v>
      </c>
      <c r="G113" s="186" t="s">
        <v>135</v>
      </c>
      <c r="H113" s="186"/>
      <c r="I113" s="187">
        <f>I114</f>
        <v>0</v>
      </c>
      <c r="J113" s="187">
        <f>J114</f>
        <v>560.37</v>
      </c>
      <c r="K113" s="147"/>
      <c r="L113" s="147"/>
      <c r="M113" s="147"/>
    </row>
    <row r="114" spans="2:13" ht="261.75" customHeight="1">
      <c r="B114" s="184">
        <f t="shared" si="3"/>
        <v>62</v>
      </c>
      <c r="C114" s="197" t="s">
        <v>241</v>
      </c>
      <c r="D114" s="186" t="s">
        <v>47</v>
      </c>
      <c r="E114" s="186" t="s">
        <v>65</v>
      </c>
      <c r="F114" s="186" t="s">
        <v>59</v>
      </c>
      <c r="G114" s="186" t="s">
        <v>138</v>
      </c>
      <c r="H114" s="186" t="s">
        <v>49</v>
      </c>
      <c r="I114" s="187">
        <f>I115+I116</f>
        <v>0</v>
      </c>
      <c r="J114" s="187">
        <f>J115+J116</f>
        <v>560.37</v>
      </c>
      <c r="K114" s="147"/>
      <c r="L114" s="147"/>
      <c r="M114" s="147"/>
    </row>
    <row r="115" spans="2:13" ht="127.5" customHeight="1">
      <c r="B115" s="184">
        <f t="shared" si="3"/>
        <v>63</v>
      </c>
      <c r="C115" s="199" t="s">
        <v>157</v>
      </c>
      <c r="D115" s="186" t="s">
        <v>47</v>
      </c>
      <c r="E115" s="186" t="s">
        <v>65</v>
      </c>
      <c r="F115" s="186" t="s">
        <v>59</v>
      </c>
      <c r="G115" s="186" t="s">
        <v>138</v>
      </c>
      <c r="H115" s="186" t="s">
        <v>68</v>
      </c>
      <c r="I115" s="187"/>
      <c r="J115" s="187">
        <v>430.39</v>
      </c>
      <c r="K115" s="147"/>
      <c r="L115" s="147"/>
      <c r="M115" s="147"/>
    </row>
    <row r="116" spans="2:13" ht="66.75" customHeight="1">
      <c r="B116" s="184">
        <f t="shared" si="3"/>
        <v>64</v>
      </c>
      <c r="C116" s="199" t="s">
        <v>156</v>
      </c>
      <c r="D116" s="186" t="s">
        <v>47</v>
      </c>
      <c r="E116" s="186" t="s">
        <v>65</v>
      </c>
      <c r="F116" s="186" t="s">
        <v>59</v>
      </c>
      <c r="G116" s="186" t="s">
        <v>138</v>
      </c>
      <c r="H116" s="186" t="s">
        <v>155</v>
      </c>
      <c r="I116" s="187"/>
      <c r="J116" s="187">
        <v>129.98</v>
      </c>
      <c r="K116" s="147"/>
      <c r="L116" s="147"/>
      <c r="M116" s="147"/>
    </row>
    <row r="117" spans="2:13" ht="57" customHeight="1" hidden="1">
      <c r="B117" s="211"/>
      <c r="C117" s="207" t="s">
        <v>66</v>
      </c>
      <c r="D117" s="208" t="s">
        <v>47</v>
      </c>
      <c r="E117" s="208" t="s">
        <v>185</v>
      </c>
      <c r="F117" s="208" t="s">
        <v>185</v>
      </c>
      <c r="G117" s="208" t="s">
        <v>186</v>
      </c>
      <c r="H117" s="208" t="s">
        <v>187</v>
      </c>
      <c r="I117" s="210"/>
      <c r="J117" s="192">
        <v>0</v>
      </c>
      <c r="K117" s="147"/>
      <c r="L117" s="148">
        <f>I15+I24+I42+I51+I68+I78+I91+I107+I117</f>
        <v>0</v>
      </c>
      <c r="M117" s="147"/>
    </row>
    <row r="118" spans="2:13" ht="48" customHeight="1">
      <c r="B118" s="271" t="s">
        <v>17</v>
      </c>
      <c r="C118" s="271"/>
      <c r="D118" s="271"/>
      <c r="E118" s="271"/>
      <c r="F118" s="271"/>
      <c r="G118" s="271"/>
      <c r="H118" s="210"/>
      <c r="I118" s="210">
        <f>I13+I48+I59+I66+I76+I89+I105+I117</f>
        <v>0</v>
      </c>
      <c r="J118" s="210">
        <f>J13+J48+J59+J66+J76+J89+J105</f>
        <v>2511.07</v>
      </c>
      <c r="K118" s="147"/>
      <c r="L118" s="147"/>
      <c r="M118" s="147"/>
    </row>
    <row r="119" spans="2:13" ht="46.5"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</row>
    <row r="120" spans="2:13" ht="46.5"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</row>
    <row r="121" spans="2:11" ht="25.5">
      <c r="B121" s="65"/>
      <c r="C121" s="65"/>
      <c r="D121" s="65"/>
      <c r="E121" s="65"/>
      <c r="F121" s="65"/>
      <c r="G121" s="65"/>
      <c r="H121" s="65"/>
      <c r="I121" s="65"/>
      <c r="J121" s="65"/>
      <c r="K121" s="65"/>
    </row>
  </sheetData>
  <sheetProtection/>
  <mergeCells count="5">
    <mergeCell ref="B9:J9"/>
    <mergeCell ref="H10:J10"/>
    <mergeCell ref="B118:G118"/>
    <mergeCell ref="J3:L3"/>
    <mergeCell ref="H4:N7"/>
  </mergeCells>
  <printOptions/>
  <pageMargins left="0.5118110236220472" right="0.31496062992125984" top="0" bottom="0" header="0.31496062992125984" footer="0.31496062992125984"/>
  <pageSetup fitToHeight="2" fitToWidth="1" horizontalDpi="600" verticalDpi="600" orientation="portrait" paperSize="9" scale="15" r:id="rId1"/>
  <rowBreaks count="2" manualBreakCount="2">
    <brk id="104" max="14" man="1"/>
    <brk id="114" max="14" man="1"/>
  </rowBreaks>
  <colBreaks count="1" manualBreakCount="1">
    <brk id="7" max="1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User</cp:lastModifiedBy>
  <cp:lastPrinted>2016-11-15T09:16:10Z</cp:lastPrinted>
  <dcterms:created xsi:type="dcterms:W3CDTF">2007-09-12T09:25:25Z</dcterms:created>
  <dcterms:modified xsi:type="dcterms:W3CDTF">2016-11-16T07:37:12Z</dcterms:modified>
  <cp:category/>
  <cp:version/>
  <cp:contentType/>
  <cp:contentStatus/>
</cp:coreProperties>
</file>