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1"/>
  </bookViews>
  <sheets>
    <sheet name="Прил 1" sheetId="1" r:id="rId1"/>
    <sheet name="Прил 2" sheetId="2" r:id="rId2"/>
    <sheet name="Прил 3" sheetId="3" r:id="rId3"/>
  </sheets>
  <externalReferences>
    <externalReference r:id="rId6"/>
  </externalReferences>
  <definedNames>
    <definedName name="_Toc105952697" localSheetId="1">'Прил 2'!$A$3</definedName>
    <definedName name="_Toc105952698" localSheetId="1">'Прил 2'!#REF!</definedName>
    <definedName name="_xlnm.Print_Area" localSheetId="0">'Прил 1'!$A$1:$G$59</definedName>
    <definedName name="_xlnm.Print_Area" localSheetId="1">'Прил 2'!$A$1:$F$32</definedName>
    <definedName name="_xlnm.Print_Area" localSheetId="2">'Прил 3'!$A$1:$I$122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<sst xmlns="http://schemas.openxmlformats.org/spreadsheetml/2006/main" count="844" uniqueCount="289">
  <si>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</si>
  <si>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</si>
  <si>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</si>
  <si>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</si>
  <si>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</si>
  <si>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</si>
  <si>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</si>
  <si>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</si>
  <si>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</si>
  <si>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01</t>
  </si>
  <si>
    <t>02</t>
  </si>
  <si>
    <t>03</t>
  </si>
  <si>
    <t>04</t>
  </si>
  <si>
    <t>07</t>
  </si>
  <si>
    <t>09</t>
  </si>
  <si>
    <t>05</t>
  </si>
  <si>
    <t>08</t>
  </si>
  <si>
    <t>11</t>
  </si>
  <si>
    <t>Культура</t>
  </si>
  <si>
    <t>ВСЕГО РАСХОДОВ</t>
  </si>
  <si>
    <t>Единый сельскохозяйственный налог</t>
  </si>
  <si>
    <t>Земельный налог</t>
  </si>
  <si>
    <t>Центральный аппарат</t>
  </si>
  <si>
    <t>000</t>
  </si>
  <si>
    <t>Резервные фонды органов местного самоуправления</t>
  </si>
  <si>
    <t>Дорожное хозяйство</t>
  </si>
  <si>
    <t>Молодежная политика и оздоровление детей</t>
  </si>
  <si>
    <t>Проведение мероприятий для детей и молодежи</t>
  </si>
  <si>
    <t>12</t>
  </si>
  <si>
    <t>Благоустройство</t>
  </si>
  <si>
    <t>Иные межбюджетные трансферты</t>
  </si>
  <si>
    <t>0020400</t>
  </si>
  <si>
    <t>0020300</t>
  </si>
  <si>
    <t>Жилищно-коммунальное хозяйство</t>
  </si>
  <si>
    <t>Прочие мероприятия по благоустройству городских округов и поселений</t>
  </si>
  <si>
    <t>6000500</t>
  </si>
  <si>
    <t>4409900</t>
  </si>
  <si>
    <t>Дотации  бюджетам субъектов Российской Федерации и муниципальных образований</t>
  </si>
  <si>
    <t>Коммунальное хозяйство</t>
  </si>
  <si>
    <t>Другие вопросы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</si>
  <si>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</si>
  <si>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</si>
  <si>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</si>
  <si>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0020000</t>
  </si>
  <si>
    <t>0700500</t>
  </si>
  <si>
    <t>Образование</t>
  </si>
  <si>
    <t>Театры, цирки, концертные и другие организации исполнительских искусств</t>
  </si>
  <si>
    <t>4439900</t>
  </si>
  <si>
    <t xml:space="preserve">Наименование главного распорядителя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</si>
  <si>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</si>
  <si>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Уличное освещение </t>
  </si>
  <si>
    <t>6000100</t>
  </si>
  <si>
    <t>Организация и содержание мест захоронения</t>
  </si>
  <si>
    <t>6000400</t>
  </si>
  <si>
    <t>0029900</t>
  </si>
  <si>
    <t>Выполнение функций бюджетными учреждениями</t>
  </si>
  <si>
    <t>4319900</t>
  </si>
  <si>
    <t>Библиотеки</t>
  </si>
  <si>
    <t>4429900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</si>
  <si>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</si>
  <si>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</si>
  <si>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</si>
  <si>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Дворцы и дома культуры, другие учреждения культуры</t>
  </si>
  <si>
    <t>Периодическая печать и издательства</t>
  </si>
  <si>
    <t>Средства массовой информации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</si>
  <si>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</si>
  <si>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</si>
  <si>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</si>
  <si>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</si>
  <si>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</si>
  <si>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</si>
  <si>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852</t>
  </si>
  <si>
    <t>Резервные средства</t>
  </si>
  <si>
    <t>Уплата прочих налогов, сборов и иных платежей</t>
  </si>
  <si>
    <t>Культура, кинематография</t>
  </si>
  <si>
    <t>99</t>
  </si>
  <si>
    <t>122</t>
  </si>
  <si>
    <t>14</t>
  </si>
  <si>
    <t>2470000</t>
  </si>
  <si>
    <t>Другие вопросы в области национальной безопасности и правоохранительной деятельности</t>
  </si>
  <si>
    <t>Прочие доходы от оказания платных услуг (работ) получателями средств бюджетов поселений</t>
  </si>
  <si>
    <t>тыс.руб.</t>
  </si>
  <si>
    <t xml:space="preserve">Глава муниципального образования </t>
  </si>
  <si>
    <t>Уплата прочих налогов, сборов и иных обязательных платежей</t>
  </si>
  <si>
    <t>Иные выплаты персоналу, за исключением фонда оплаты труда</t>
  </si>
  <si>
    <t>Национальная безопасность и правоохранительнаяя деятельность</t>
  </si>
  <si>
    <t xml:space="preserve">Прочие расходы </t>
  </si>
  <si>
    <t>колхоз</t>
  </si>
  <si>
    <t>связь</t>
  </si>
  <si>
    <t>450 дороги</t>
  </si>
  <si>
    <t>0700000</t>
  </si>
  <si>
    <t>6000000</t>
  </si>
  <si>
    <t>4400000</t>
  </si>
  <si>
    <t>4420000</t>
  </si>
  <si>
    <t>Обеспецение деятельности подведомственных учреждений</t>
  </si>
  <si>
    <t>4430000</t>
  </si>
  <si>
    <t>Реализация государственных функций в области национальной экономики</t>
  </si>
  <si>
    <t>3400000</t>
  </si>
  <si>
    <t>100000</t>
  </si>
  <si>
    <t>162,65</t>
  </si>
  <si>
    <t>400-трактор,40-э\станции(18-бензопила),470-э\э</t>
  </si>
  <si>
    <t>Физическая культура и спорт</t>
  </si>
  <si>
    <t>Другие вопросы в области физической культуры и спорта</t>
  </si>
  <si>
    <t>Учебно-методические кабинеты, централизованные бухгалтерии, группы хозяйственного обслуживания и т.д.</t>
  </si>
  <si>
    <t>4529900</t>
  </si>
  <si>
    <t>4520000</t>
  </si>
  <si>
    <t>Обеспечение деятельности подведомственных учреждений</t>
  </si>
  <si>
    <t>540</t>
  </si>
  <si>
    <t xml:space="preserve"> </t>
  </si>
  <si>
    <t>Национальная экономика</t>
  </si>
  <si>
    <t>Дорожное хозяйство (дорожные фонды)</t>
  </si>
  <si>
    <t>3150000</t>
  </si>
  <si>
    <t>Капитальный ремонт, ремонт и содержание автомобильных дорог местного  значения</t>
  </si>
  <si>
    <t>3150104</t>
  </si>
  <si>
    <t>243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</si>
  <si>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</si>
  <si>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</si>
  <si>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</si>
  <si>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</si>
  <si>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</si>
  <si>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</si>
  <si>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</si>
  <si>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</si>
  <si>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</si>
  <si>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</si>
  <si>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</si>
  <si>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</si>
  <si>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</si>
  <si>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</si>
  <si>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</si>
  <si>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</si>
  <si>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</si>
  <si>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</si>
  <si>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</si>
  <si>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</si>
  <si>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</si>
  <si>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</si>
  <si>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</si>
  <si>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</si>
  <si>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</si>
  <si>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</si>
  <si>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</si>
  <si>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Сумма на 2014г</t>
  </si>
  <si>
    <t>Ощегосударственные вопросы</t>
  </si>
  <si>
    <t>870</t>
  </si>
  <si>
    <t>Поддержка коммунального хозяйства</t>
  </si>
  <si>
    <t>3510000</t>
  </si>
  <si>
    <t>3510200</t>
  </si>
  <si>
    <t>Субсидии юридическим лицам</t>
  </si>
  <si>
    <t>810</t>
  </si>
  <si>
    <t>Организационно-воспитательная работа с молодежью</t>
  </si>
  <si>
    <t>4310000</t>
  </si>
  <si>
    <t xml:space="preserve">Коды бюджетной классификации </t>
  </si>
  <si>
    <t>831</t>
  </si>
  <si>
    <t>Сумма на 2014 г.</t>
  </si>
  <si>
    <t>0100</t>
  </si>
  <si>
    <t>0300</t>
  </si>
  <si>
    <t>0400</t>
  </si>
  <si>
    <t>0500</t>
  </si>
  <si>
    <t>0700</t>
  </si>
  <si>
    <t>0800</t>
  </si>
  <si>
    <t>1100</t>
  </si>
  <si>
    <t>1200</t>
  </si>
  <si>
    <t>Условно утверждаемые расходы</t>
  </si>
  <si>
    <t>Общегосударственные вопросы</t>
  </si>
  <si>
    <t>Национальная безопасность и правоохранительная деятельность</t>
  </si>
  <si>
    <t>Культура и кинематография</t>
  </si>
  <si>
    <t xml:space="preserve"> 1 06 06013 10 0000 110</t>
  </si>
  <si>
    <t>Код главы администратора</t>
  </si>
  <si>
    <t xml:space="preserve">Утверждено доходов 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</si>
  <si>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</si>
  <si>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</si>
  <si>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</si>
  <si>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</si>
  <si>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</si>
  <si>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</si>
  <si>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</si>
  <si>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</si>
  <si>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</si>
  <si>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</si>
  <si>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</si>
  <si>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</si>
  <si>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</si>
  <si>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</si>
  <si>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</si>
  <si>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</si>
  <si>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</si>
  <si>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</si>
  <si>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</si>
  <si>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</si>
  <si>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</si>
  <si>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</si>
  <si>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</si>
  <si>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</si>
  <si>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</si>
  <si>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</si>
  <si>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</si>
  <si>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</si>
  <si>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</si>
  <si>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</si>
  <si>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</si>
  <si>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</si>
  <si>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</si>
  <si>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</si>
  <si>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</si>
  <si>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</si>
  <si>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</si>
  <si>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</si>
  <si>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</si>
  <si>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</si>
  <si>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</si>
  <si>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ИНЫЕ МЕЖБЮДЖЕТНЫЕ ТРАНСФЕРТЫ</t>
  </si>
  <si>
    <t>Глава муниципального образования и его заместители</t>
  </si>
  <si>
    <t>Фонд оплаты труда государственных (муниципальных) органов и взносы по обязательному социальному страхованию</t>
  </si>
  <si>
    <t>Руководство и управление в сфере установленных функций</t>
  </si>
  <si>
    <r>
  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</t>
    </r>
    <r>
      <rPr>
        <b/>
        <sz val="10"/>
        <rFont val="Times New Roman"/>
        <family val="1"/>
      </rPr>
      <t xml:space="preserve">органов местного самоуправления </t>
    </r>
    <r>
      <rPr>
        <sz val="10"/>
        <rFont val="Times New Roman"/>
        <family val="1"/>
      </rPr>
      <t>либо должностных лиц этих органов, а также в результате деятельности казенных учреждений</t>
    </r>
  </si>
  <si>
    <t>4578500</t>
  </si>
  <si>
    <t>Государственная поддержка в сфере культуры, кинематографии и средств массовой информации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</si>
  <si>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</si>
  <si>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</si>
  <si>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целях капитального ремонта государственного (муниципального) имущества</t>
  </si>
  <si>
    <t>Руководство и управление в сфере установленных  функций органов государственной власти субъектов РФ и органов местного самоуправления</t>
  </si>
  <si>
    <t>Ведомственные целевые программы</t>
  </si>
  <si>
    <t>7950000</t>
  </si>
  <si>
    <t>7950002</t>
  </si>
  <si>
    <t>ВЦП "Поддержка и развитие печатных средств массовой информации в муниципальном образовании Онгудайское сельское поселение на 2014-2016 г.г.»
Развитие транспортной инфраструктуры Онгудайского сельского поселения" на 2012-2015 годы</t>
  </si>
  <si>
    <t>Периодические издания, учрежденные органами законодательной и исполнительной власти</t>
  </si>
  <si>
    <t>800</t>
  </si>
  <si>
    <t>4570000</t>
  </si>
  <si>
    <t>ВЦП "Развитие транспортной инфраструктуры Каракольского сельского поселения" на 2012-2015 годы</t>
  </si>
  <si>
    <t xml:space="preserve">Физическая культура </t>
  </si>
  <si>
    <t>4829900</t>
  </si>
  <si>
    <t>Мобилизационная  и вневойсковая подготовка</t>
  </si>
  <si>
    <t>Мобилизационная подготовка экономики</t>
  </si>
  <si>
    <t>012</t>
  </si>
  <si>
    <t>0000000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</si>
  <si>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</si>
  <si>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</si>
  <si>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 мобилизационной готовности экономики</t>
  </si>
  <si>
    <t>237</t>
  </si>
  <si>
    <t xml:space="preserve">Фонд оплаты труда и страховые взносы
</t>
  </si>
  <si>
    <t xml:space="preserve">Прочая закупка товаров, работ и услуг для государственных (муниципальных)  нужд
</t>
  </si>
  <si>
    <t>3510500</t>
  </si>
  <si>
    <t>Ведомственная структура расходов муниципального образования Каракольское сельское поселение на 2014 год</t>
  </si>
  <si>
    <t>Распределение
расходов муниципального образования Каракольское сельское поселение по разделам, подразделам классификации расходов Российской Федерации  на 2014 год</t>
  </si>
  <si>
    <t>Объем поступлений доходов по основным источникам муниципального образования Каракольское сельское поселение в  2014 году</t>
  </si>
  <si>
    <t>Национальная оборона</t>
  </si>
  <si>
    <t>00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</si>
  <si>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</si>
  <si>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</si>
  <si>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</si>
  <si>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</si>
  <si>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</si>
  <si>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</si>
  <si>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</si>
  <si>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</si>
  <si>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</si>
  <si>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</si>
  <si>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</si>
  <si>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</si>
  <si>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</si>
  <si>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</si>
  <si>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</si>
  <si>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</si>
  <si>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полномочий по первичному воинскому учету, где отстуствуют военные комиссариаты</t>
  </si>
  <si>
    <t>Нецелевые остатаки на счетах на 01.01.2014г</t>
  </si>
  <si>
    <t>1115118</t>
  </si>
  <si>
    <t>0,00,</t>
  </si>
  <si>
    <t>Закупка товаров, работ и услуг в целях капитального ремонта государственного( муниципального) имущества</t>
  </si>
  <si>
    <t>Прочая закупка товаров,работ и услуг для обеспечения государственных(муниципальных) нужд</t>
  </si>
  <si>
    <t>ВЦП "Благоустройство территории Онгудайского района на 2014-2016гг."</t>
  </si>
  <si>
    <t>7953800</t>
  </si>
  <si>
    <t>кассовое исполнение</t>
  </si>
  <si>
    <t>% исполнения</t>
  </si>
  <si>
    <t>Кассовое исполнения</t>
  </si>
  <si>
    <t xml:space="preserve"> 2 02 04014 10 0000 151</t>
  </si>
  <si>
    <t xml:space="preserve"> 2 02 04089 10 0000 151</t>
  </si>
  <si>
    <t>Межбюджетные трансферты, передаваемые бюджетам поселений на восстановление поврежденных в результате крупномасштабного наводнения и паводка автомобильных дорог регионального и межмуниципального наводнения,местного значения и мостов в целях ликвидации последствий крупномасштабгого наводнения, произошедшего в 2013 году на территориях Респулики Саха (Якутия), Приморского и Хабаровского краев, Амурской и Магаданской областей 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</si>
  <si>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 xml:space="preserve"> 1 11 70100 00 0000 000</t>
  </si>
  <si>
    <t xml:space="preserve"> 1 11 70105010 0000 180</t>
  </si>
  <si>
    <t>Невыясненные поступления, зачисляемые в бюджеты поселний</t>
  </si>
  <si>
    <t>Прочие неналоговые доходы</t>
  </si>
  <si>
    <t>9905104</t>
  </si>
  <si>
    <t>0225403</t>
  </si>
  <si>
    <t xml:space="preserve"> Закупка товаров, работ и услуг для обеспечения государственных (муниципальных) нужд</t>
  </si>
  <si>
    <t>Приложение  1
к решению "О бюджете муниципального образования Каракольское сельское поселение на 2014 год и на плановый период 2015 - 2016 годов".</t>
  </si>
  <si>
    <t>Приложение 2
к решению "О бюджете муниципального образования Каракольское сельское поселение на 2014 год и на плановый период 2015 -2016 годов"</t>
  </si>
  <si>
    <t>Приложение  3
к решению "О бюджете муниципального образования Каракольское сельское поселение на 2014 год и на плановый период 2015-2016 годов"</t>
  </si>
  <si>
    <t>Прочие расходы неотложных аврийно-восстановительных работ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</si>
</sst>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4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1"/>
      </patternFill>
    </fill>
    <fill>
      <patternFill patternType="solid">
        <fgColor indexed="15"/>
        <bgColor indexed="64"/>
      </patternFill>
    </fill>
    <fill>
      <patternFill patternType="gray0625">
        <fgColor indexed="1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9" fillId="0" borderId="0" xfId="0" applyFont="1" applyBorder="1" applyAlignment="1">
      <alignment wrapText="1"/>
    </xf>
    <xf numFmtId="49" fontId="12" fillId="25" borderId="0" xfId="0" applyNumberFormat="1" applyFont="1" applyFill="1" applyBorder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49" fontId="11" fillId="26" borderId="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49" fontId="12" fillId="27" borderId="0" xfId="0" applyNumberFormat="1" applyFont="1" applyFill="1" applyBorder="1" applyAlignment="1">
      <alignment horizontal="center" vertical="center" wrapText="1"/>
    </xf>
    <xf numFmtId="0" fontId="34" fillId="28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0" fillId="27" borderId="0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34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32" fillId="0" borderId="0" xfId="0" applyFont="1" applyAlignment="1">
      <alignment horizontal="left" wrapText="1"/>
    </xf>
    <xf numFmtId="49" fontId="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40" fillId="0" borderId="11" xfId="0" applyNumberFormat="1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 wrapText="1"/>
    </xf>
    <xf numFmtId="2" fontId="3" fillId="5" borderId="11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2" fontId="8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34" fillId="0" borderId="11" xfId="0" applyFont="1" applyBorder="1" applyAlignment="1">
      <alignment/>
    </xf>
    <xf numFmtId="2" fontId="34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5" fillId="28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2" fillId="0" borderId="11" xfId="56" applyFont="1" applyFill="1" applyBorder="1" applyAlignment="1">
      <alignment horizontal="left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justify" vertical="top"/>
      <protection/>
    </xf>
    <xf numFmtId="0" fontId="2" fillId="28" borderId="11" xfId="53" applyFont="1" applyFill="1" applyBorder="1" applyAlignment="1">
      <alignment horizontal="justify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1" xfId="53" applyNumberFormat="1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horizontal="justify" vertical="top" wrapText="1"/>
      <protection/>
    </xf>
    <xf numFmtId="0" fontId="32" fillId="0" borderId="0" xfId="0" applyFont="1" applyFill="1" applyAlignment="1">
      <alignment horizontal="left" wrapText="1"/>
    </xf>
    <xf numFmtId="2" fontId="0" fillId="0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49" fontId="43" fillId="0" borderId="11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2" fontId="2" fillId="0" borderId="11" xfId="56" applyNumberFormat="1" applyFont="1" applyFill="1" applyBorder="1" applyAlignment="1">
      <alignment horizontal="left" vertical="center" wrapText="1"/>
      <protection/>
    </xf>
    <xf numFmtId="49" fontId="10" fillId="0" borderId="11" xfId="53" applyNumberFormat="1" applyFont="1" applyFill="1" applyBorder="1">
      <alignment/>
      <protection/>
    </xf>
    <xf numFmtId="1" fontId="34" fillId="4" borderId="11" xfId="0" applyNumberFormat="1" applyFont="1" applyFill="1" applyBorder="1" applyAlignment="1">
      <alignment horizontal="left" vertical="top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2" fillId="28" borderId="13" xfId="0" applyFont="1" applyFill="1" applyBorder="1" applyAlignment="1">
      <alignment horizontal="justify" vertical="top" wrapText="1" shrinkToFit="1"/>
    </xf>
    <xf numFmtId="1" fontId="3" fillId="0" borderId="11" xfId="0" applyNumberFormat="1" applyFont="1" applyBorder="1" applyAlignment="1">
      <alignment horizontal="left" vertical="center" wrapText="1"/>
    </xf>
    <xf numFmtId="1" fontId="0" fillId="29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49" fillId="0" borderId="11" xfId="0" applyFont="1" applyBorder="1" applyAlignment="1">
      <alignment vertical="center" wrapText="1"/>
    </xf>
    <xf numFmtId="0" fontId="2" fillId="30" borderId="13" xfId="0" applyFont="1" applyFill="1" applyBorder="1" applyAlignment="1">
      <alignment horizontal="justify" vertical="top" wrapText="1" shrinkToFit="1"/>
    </xf>
    <xf numFmtId="49" fontId="2" fillId="30" borderId="11" xfId="0" applyNumberFormat="1" applyFont="1" applyFill="1" applyBorder="1" applyAlignment="1">
      <alignment horizontal="center" vertical="center" wrapText="1"/>
    </xf>
    <xf numFmtId="49" fontId="2" fillId="30" borderId="11" xfId="0" applyNumberFormat="1" applyFont="1" applyFill="1" applyBorder="1" applyAlignment="1">
      <alignment horizontal="center" vertical="center"/>
    </xf>
    <xf numFmtId="2" fontId="2" fillId="30" borderId="11" xfId="0" applyNumberFormat="1" applyFont="1" applyFill="1" applyBorder="1" applyAlignment="1">
      <alignment horizontal="center" vertical="center"/>
    </xf>
    <xf numFmtId="2" fontId="2" fillId="3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Обычный_прилож 8,10 -2008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75" zoomScaleNormal="75" zoomScaleSheetLayoutView="75" workbookViewId="0" topLeftCell="A1">
      <selection activeCell="C12" sqref="C12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89.375" style="0" customWidth="1"/>
    <col min="4" max="4" width="19.125" style="3" customWidth="1"/>
    <col min="5" max="5" width="15.125" style="3" customWidth="1"/>
    <col min="6" max="6" width="19.375" style="3" customWidth="1"/>
  </cols>
  <sheetData>
    <row r="1" spans="4:7" s="5" customFormat="1" ht="75" customHeight="1">
      <c r="D1" s="185" t="s">
        <v>285</v>
      </c>
      <c r="E1" s="185"/>
      <c r="F1" s="185"/>
      <c r="G1" s="185"/>
    </row>
    <row r="2" spans="4:7" s="5" customFormat="1" ht="33.75" customHeight="1">
      <c r="D2" s="4"/>
      <c r="E2" s="48"/>
      <c r="F2" s="48"/>
      <c r="G2" s="48"/>
    </row>
    <row r="3" spans="1:6" s="5" customFormat="1" ht="19.5" customHeight="1">
      <c r="A3" s="184" t="s">
        <v>245</v>
      </c>
      <c r="B3" s="184"/>
      <c r="C3" s="184"/>
      <c r="D3" s="184"/>
      <c r="E3" s="184"/>
      <c r="F3" s="184"/>
    </row>
    <row r="4" spans="3:6" s="5" customFormat="1" ht="17.25" customHeight="1">
      <c r="C4" s="13"/>
      <c r="D4" s="20"/>
      <c r="E4" s="20"/>
      <c r="F4" s="19" t="s">
        <v>81</v>
      </c>
    </row>
    <row r="5" spans="1:6" s="5" customFormat="1" ht="66" customHeight="1">
      <c r="A5" s="128" t="s">
        <v>168</v>
      </c>
      <c r="B5" s="59" t="s">
        <v>0</v>
      </c>
      <c r="C5" s="59" t="s">
        <v>1</v>
      </c>
      <c r="D5" s="59" t="s">
        <v>169</v>
      </c>
      <c r="E5" s="59" t="s">
        <v>272</v>
      </c>
      <c r="F5" s="59" t="s">
        <v>273</v>
      </c>
    </row>
    <row r="6" spans="1:6" s="5" customFormat="1" ht="19.5" customHeight="1">
      <c r="A6" s="12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</row>
    <row r="7" spans="1:6" s="5" customFormat="1" ht="24.75" customHeight="1">
      <c r="A7" s="131"/>
      <c r="B7" s="77"/>
      <c r="C7" s="76" t="s">
        <v>116</v>
      </c>
      <c r="D7" s="78">
        <f>D8+D31</f>
        <v>1049.04</v>
      </c>
      <c r="E7" s="78">
        <f>E8+E31</f>
        <v>1155.47</v>
      </c>
      <c r="F7" s="78">
        <f>E7/D7*100</f>
        <v>110.14546633112178</v>
      </c>
    </row>
    <row r="8" spans="1:6" s="5" customFormat="1" ht="23.25" customHeight="1">
      <c r="A8" s="131"/>
      <c r="B8" s="77"/>
      <c r="C8" s="76" t="s">
        <v>127</v>
      </c>
      <c r="D8" s="78">
        <f>D9+D14+D20+D23+D29</f>
        <v>911.22</v>
      </c>
      <c r="E8" s="78">
        <f>E9+E14+E20+E23+E29</f>
        <v>1049.1</v>
      </c>
      <c r="F8" s="78">
        <f>E8/D8*100</f>
        <v>115.13136234937775</v>
      </c>
    </row>
    <row r="9" spans="1:6" s="5" customFormat="1" ht="22.5" customHeight="1">
      <c r="A9" s="132" t="s">
        <v>23</v>
      </c>
      <c r="B9" s="124" t="s">
        <v>172</v>
      </c>
      <c r="C9" s="79" t="s">
        <v>117</v>
      </c>
      <c r="D9" s="80">
        <f>D10</f>
        <v>213.21</v>
      </c>
      <c r="E9" s="80">
        <f>E10</f>
        <v>307.27</v>
      </c>
      <c r="F9" s="80">
        <f>F10</f>
        <v>178.0203828551744</v>
      </c>
    </row>
    <row r="10" spans="1:6" s="5" customFormat="1" ht="27.75" customHeight="1">
      <c r="A10" s="115" t="s">
        <v>23</v>
      </c>
      <c r="B10" s="125" t="s">
        <v>173</v>
      </c>
      <c r="C10" s="81" t="s">
        <v>118</v>
      </c>
      <c r="D10" s="82">
        <f>D11+D12+D13</f>
        <v>213.21</v>
      </c>
      <c r="E10" s="82">
        <f>E11+E12+E13</f>
        <v>307.27</v>
      </c>
      <c r="F10" s="82">
        <f>F11+F12+F13</f>
        <v>178.0203828551744</v>
      </c>
    </row>
    <row r="11" spans="1:6" s="5" customFormat="1" ht="74.25" customHeight="1">
      <c r="A11" s="115" t="s">
        <v>170</v>
      </c>
      <c r="B11" s="87" t="s">
        <v>174</v>
      </c>
      <c r="C11" s="83" t="s">
        <v>119</v>
      </c>
      <c r="D11" s="84">
        <v>203.21</v>
      </c>
      <c r="E11" s="84">
        <v>304.45</v>
      </c>
      <c r="F11" s="84">
        <f>E11/D11*100</f>
        <v>149.82038285517442</v>
      </c>
    </row>
    <row r="12" spans="1:6" s="5" customFormat="1" ht="89.25" customHeight="1">
      <c r="A12" s="115">
        <v>182</v>
      </c>
      <c r="B12" s="87" t="s">
        <v>175</v>
      </c>
      <c r="C12" s="85" t="s">
        <v>120</v>
      </c>
      <c r="D12" s="84">
        <v>10</v>
      </c>
      <c r="E12" s="84">
        <v>2.82</v>
      </c>
      <c r="F12" s="84">
        <f>E12/D12*100</f>
        <v>28.199999999999996</v>
      </c>
    </row>
    <row r="13" spans="1:6" s="5" customFormat="1" ht="57.75" customHeight="1" hidden="1">
      <c r="A13" s="115">
        <v>182</v>
      </c>
      <c r="B13" s="87" t="s">
        <v>176</v>
      </c>
      <c r="C13" s="85" t="s">
        <v>121</v>
      </c>
      <c r="D13" s="84"/>
      <c r="E13" s="84"/>
      <c r="F13" s="84">
        <f>D13+E13</f>
        <v>0</v>
      </c>
    </row>
    <row r="14" spans="1:6" s="9" customFormat="1" ht="53.25" customHeight="1">
      <c r="A14" s="132" t="s">
        <v>23</v>
      </c>
      <c r="B14" s="124" t="s">
        <v>177</v>
      </c>
      <c r="C14" s="86" t="s">
        <v>122</v>
      </c>
      <c r="D14" s="94">
        <f>D15</f>
        <v>376.5</v>
      </c>
      <c r="E14" s="94">
        <f>E15</f>
        <v>379.56</v>
      </c>
      <c r="F14" s="94">
        <f>F15</f>
        <v>180.27751623378276</v>
      </c>
    </row>
    <row r="15" spans="1:6" s="9" customFormat="1" ht="44.25" customHeight="1">
      <c r="A15" s="115" t="s">
        <v>23</v>
      </c>
      <c r="B15" s="87" t="s">
        <v>248</v>
      </c>
      <c r="C15" s="83" t="s">
        <v>115</v>
      </c>
      <c r="D15" s="84">
        <f>D16+D17+D18+D19</f>
        <v>376.5</v>
      </c>
      <c r="E15" s="84">
        <f>E16+E17+E18+E19</f>
        <v>379.56</v>
      </c>
      <c r="F15" s="84">
        <f>F16+F17+F18+F19</f>
        <v>180.27751623378276</v>
      </c>
    </row>
    <row r="16" spans="1:6" s="9" customFormat="1" ht="61.5" customHeight="1">
      <c r="A16" s="115" t="s">
        <v>170</v>
      </c>
      <c r="B16" s="87" t="s">
        <v>249</v>
      </c>
      <c r="C16" s="88" t="s">
        <v>250</v>
      </c>
      <c r="D16" s="84">
        <v>161.9</v>
      </c>
      <c r="E16" s="84">
        <v>143.25</v>
      </c>
      <c r="F16" s="84">
        <f>E16/D16*100</f>
        <v>88.48054354539839</v>
      </c>
    </row>
    <row r="17" spans="1:6" s="5" customFormat="1" ht="85.5" customHeight="1">
      <c r="A17" s="115">
        <v>182</v>
      </c>
      <c r="B17" s="87" t="s">
        <v>251</v>
      </c>
      <c r="C17" s="175" t="s">
        <v>252</v>
      </c>
      <c r="D17" s="84">
        <v>3</v>
      </c>
      <c r="E17" s="84">
        <v>3.23</v>
      </c>
      <c r="F17" s="84">
        <f>E17/D17*100</f>
        <v>107.66666666666667</v>
      </c>
    </row>
    <row r="18" spans="1:6" s="5" customFormat="1" ht="67.5" customHeight="1">
      <c r="A18" s="115">
        <v>182</v>
      </c>
      <c r="B18" s="87" t="s">
        <v>253</v>
      </c>
      <c r="C18" s="88" t="s">
        <v>254</v>
      </c>
      <c r="D18" s="84">
        <v>202.6</v>
      </c>
      <c r="E18" s="84">
        <v>245.41</v>
      </c>
      <c r="F18" s="84">
        <f>E18/D18*100</f>
        <v>121.13030602171769</v>
      </c>
    </row>
    <row r="19" spans="1:6" s="5" customFormat="1" ht="63" customHeight="1">
      <c r="A19" s="115" t="s">
        <v>170</v>
      </c>
      <c r="B19" s="87" t="s">
        <v>255</v>
      </c>
      <c r="C19" s="88" t="s">
        <v>256</v>
      </c>
      <c r="D19" s="84">
        <v>9</v>
      </c>
      <c r="E19" s="84">
        <v>-12.33</v>
      </c>
      <c r="F19" s="84">
        <f>E19/D19*100</f>
        <v>-137</v>
      </c>
    </row>
    <row r="20" spans="1:6" s="5" customFormat="1" ht="24.75" customHeight="1">
      <c r="A20" s="132" t="s">
        <v>23</v>
      </c>
      <c r="B20" s="124" t="s">
        <v>178</v>
      </c>
      <c r="C20" s="89" t="s">
        <v>123</v>
      </c>
      <c r="D20" s="94">
        <v>30.49</v>
      </c>
      <c r="E20" s="94">
        <f>E21</f>
        <v>30.13</v>
      </c>
      <c r="F20" s="94">
        <f>F21</f>
        <v>98.81928501147918</v>
      </c>
    </row>
    <row r="21" spans="1:6" s="5" customFormat="1" ht="19.5" customHeight="1">
      <c r="A21" s="115" t="s">
        <v>23</v>
      </c>
      <c r="B21" s="87" t="s">
        <v>179</v>
      </c>
      <c r="C21" s="88" t="s">
        <v>20</v>
      </c>
      <c r="D21" s="84">
        <v>30.49</v>
      </c>
      <c r="E21" s="84">
        <v>30.13</v>
      </c>
      <c r="F21" s="84">
        <f>F22</f>
        <v>98.81928501147918</v>
      </c>
    </row>
    <row r="22" spans="1:6" s="5" customFormat="1" ht="19.5" customHeight="1">
      <c r="A22" s="115" t="s">
        <v>170</v>
      </c>
      <c r="B22" s="87" t="s">
        <v>201</v>
      </c>
      <c r="C22" s="88" t="s">
        <v>20</v>
      </c>
      <c r="D22" s="84">
        <v>30.49</v>
      </c>
      <c r="E22" s="84">
        <v>30.13</v>
      </c>
      <c r="F22" s="84">
        <f>E22/D22*100</f>
        <v>98.81928501147918</v>
      </c>
    </row>
    <row r="23" spans="1:6" s="9" customFormat="1" ht="43.5" customHeight="1">
      <c r="A23" s="132" t="s">
        <v>23</v>
      </c>
      <c r="B23" s="124" t="s">
        <v>180</v>
      </c>
      <c r="C23" s="90" t="s">
        <v>124</v>
      </c>
      <c r="D23" s="94">
        <f>D24+D26</f>
        <v>275.02</v>
      </c>
      <c r="E23" s="94">
        <f>E24+E26</f>
        <v>324.44</v>
      </c>
      <c r="F23" s="94">
        <f>F25+F26</f>
        <v>338.8398873343449</v>
      </c>
    </row>
    <row r="24" spans="1:6" s="47" customFormat="1" ht="28.5" customHeight="1">
      <c r="A24" s="120" t="s">
        <v>23</v>
      </c>
      <c r="B24" s="92" t="s">
        <v>181</v>
      </c>
      <c r="C24" s="91" t="s">
        <v>125</v>
      </c>
      <c r="D24" s="97">
        <f>D25</f>
        <v>36.4</v>
      </c>
      <c r="E24" s="97">
        <f>E25</f>
        <v>43.39</v>
      </c>
      <c r="F24" s="97">
        <f>F25</f>
        <v>119.2032967032967</v>
      </c>
    </row>
    <row r="25" spans="1:6" s="5" customFormat="1" ht="51.75" customHeight="1">
      <c r="A25" s="115" t="s">
        <v>170</v>
      </c>
      <c r="B25" s="87" t="s">
        <v>182</v>
      </c>
      <c r="C25" s="88" t="s">
        <v>40</v>
      </c>
      <c r="D25" s="84">
        <v>36.4</v>
      </c>
      <c r="E25" s="84">
        <v>43.39</v>
      </c>
      <c r="F25" s="84">
        <f>E25/D25*100</f>
        <v>119.2032967032967</v>
      </c>
    </row>
    <row r="26" spans="1:6" s="9" customFormat="1" ht="30.75" customHeight="1">
      <c r="A26" s="115" t="s">
        <v>23</v>
      </c>
      <c r="B26" s="87" t="s">
        <v>183</v>
      </c>
      <c r="C26" s="88" t="s">
        <v>21</v>
      </c>
      <c r="D26" s="84">
        <f>D27+D28</f>
        <v>238.62</v>
      </c>
      <c r="E26" s="84">
        <f>E27+E28</f>
        <v>281.05</v>
      </c>
      <c r="F26" s="84">
        <f>F27+F28</f>
        <v>219.63659063104816</v>
      </c>
    </row>
    <row r="27" spans="1:6" s="9" customFormat="1" ht="66" customHeight="1">
      <c r="A27" s="115" t="s">
        <v>170</v>
      </c>
      <c r="B27" s="87" t="s">
        <v>167</v>
      </c>
      <c r="C27" s="85" t="s">
        <v>126</v>
      </c>
      <c r="D27" s="84">
        <v>76</v>
      </c>
      <c r="E27" s="84">
        <v>66.79</v>
      </c>
      <c r="F27" s="84">
        <f>E27/D27*100</f>
        <v>87.88157894736844</v>
      </c>
    </row>
    <row r="28" spans="1:6" s="9" customFormat="1" ht="59.25" customHeight="1">
      <c r="A28" s="115" t="s">
        <v>170</v>
      </c>
      <c r="B28" s="87" t="s">
        <v>184</v>
      </c>
      <c r="C28" s="88" t="s">
        <v>49</v>
      </c>
      <c r="D28" s="84">
        <v>162.62</v>
      </c>
      <c r="E28" s="84">
        <v>214.26</v>
      </c>
      <c r="F28" s="84">
        <f>E28/D28*100</f>
        <v>131.75501168367973</v>
      </c>
    </row>
    <row r="29" spans="1:6" s="9" customFormat="1" ht="31.5" customHeight="1">
      <c r="A29" s="115" t="s">
        <v>23</v>
      </c>
      <c r="B29" s="87" t="s">
        <v>257</v>
      </c>
      <c r="C29" s="1" t="s">
        <v>258</v>
      </c>
      <c r="D29" s="84">
        <v>16</v>
      </c>
      <c r="E29" s="84">
        <f>E30</f>
        <v>7.7</v>
      </c>
      <c r="F29" s="84">
        <f>F30</f>
        <v>48.125</v>
      </c>
    </row>
    <row r="30" spans="1:6" s="9" customFormat="1" ht="63" customHeight="1">
      <c r="A30" s="115" t="s">
        <v>42</v>
      </c>
      <c r="B30" s="87" t="s">
        <v>259</v>
      </c>
      <c r="C30" s="88" t="s">
        <v>260</v>
      </c>
      <c r="D30" s="84">
        <v>16</v>
      </c>
      <c r="E30" s="84">
        <v>7.7</v>
      </c>
      <c r="F30" s="84">
        <f>E30/D30*100</f>
        <v>48.125</v>
      </c>
    </row>
    <row r="31" spans="1:6" s="5" customFormat="1" ht="29.25" customHeight="1">
      <c r="A31" s="131"/>
      <c r="B31" s="77"/>
      <c r="C31" s="93" t="s">
        <v>128</v>
      </c>
      <c r="D31" s="78">
        <f>D32+D38+D44</f>
        <v>137.82</v>
      </c>
      <c r="E31" s="78">
        <f>E32+E44</f>
        <v>106.37000000000002</v>
      </c>
      <c r="F31" s="78">
        <f>F32+F38+F44</f>
        <v>276.83057916271036</v>
      </c>
    </row>
    <row r="32" spans="1:6" s="5" customFormat="1" ht="66" customHeight="1">
      <c r="A32" s="132" t="s">
        <v>23</v>
      </c>
      <c r="B32" s="124" t="s">
        <v>185</v>
      </c>
      <c r="C32" s="86" t="s">
        <v>129</v>
      </c>
      <c r="D32" s="94">
        <f>D33+D36</f>
        <v>127.22</v>
      </c>
      <c r="E32" s="94">
        <f>E33+E36+E42</f>
        <v>92.97000000000001</v>
      </c>
      <c r="F32" s="94">
        <f>F33+F36</f>
        <v>150.4154848230877</v>
      </c>
    </row>
    <row r="33" spans="1:6" s="5" customFormat="1" ht="85.5" customHeight="1">
      <c r="A33" s="115" t="s">
        <v>23</v>
      </c>
      <c r="B33" s="87" t="s">
        <v>186</v>
      </c>
      <c r="C33" s="85" t="s">
        <v>41</v>
      </c>
      <c r="D33" s="84">
        <v>86.21</v>
      </c>
      <c r="E33" s="84">
        <v>64.59</v>
      </c>
      <c r="F33" s="84">
        <f>E33/D33*100</f>
        <v>74.92170281869853</v>
      </c>
    </row>
    <row r="34" spans="1:6" s="5" customFormat="1" ht="72" customHeight="1">
      <c r="A34" s="115" t="s">
        <v>23</v>
      </c>
      <c r="B34" s="87" t="s">
        <v>202</v>
      </c>
      <c r="C34" s="81" t="s">
        <v>203</v>
      </c>
      <c r="D34" s="84">
        <v>86.21</v>
      </c>
      <c r="E34" s="84">
        <v>64.59</v>
      </c>
      <c r="F34" s="84">
        <f>E34/D34*100</f>
        <v>74.92170281869853</v>
      </c>
    </row>
    <row r="35" spans="1:6" s="5" customFormat="1" ht="77.25" customHeight="1">
      <c r="A35" s="115" t="s">
        <v>171</v>
      </c>
      <c r="B35" s="87" t="s">
        <v>187</v>
      </c>
      <c r="C35" s="85" t="s">
        <v>130</v>
      </c>
      <c r="D35" s="84">
        <v>86.21</v>
      </c>
      <c r="E35" s="84">
        <v>64.59</v>
      </c>
      <c r="F35" s="84">
        <f>E35/D35*100</f>
        <v>74.92170281869853</v>
      </c>
    </row>
    <row r="36" spans="1:6" s="5" customFormat="1" ht="89.25" customHeight="1">
      <c r="A36" s="115" t="s">
        <v>23</v>
      </c>
      <c r="B36" s="87" t="s">
        <v>188</v>
      </c>
      <c r="C36" s="83" t="s">
        <v>132</v>
      </c>
      <c r="D36" s="84">
        <v>41.01</v>
      </c>
      <c r="E36" s="84">
        <v>30.96</v>
      </c>
      <c r="F36" s="84">
        <f>E36/D36*100</f>
        <v>75.49378200438917</v>
      </c>
    </row>
    <row r="37" spans="1:6" s="5" customFormat="1" ht="77.25" customHeight="1">
      <c r="A37" s="115" t="s">
        <v>42</v>
      </c>
      <c r="B37" s="87" t="s">
        <v>189</v>
      </c>
      <c r="C37" s="85" t="s">
        <v>131</v>
      </c>
      <c r="D37" s="84">
        <v>41.01</v>
      </c>
      <c r="E37" s="84">
        <v>30.96</v>
      </c>
      <c r="F37" s="84">
        <f>E37/D37*100</f>
        <v>75.49378200438917</v>
      </c>
    </row>
    <row r="38" spans="1:6" s="5" customFormat="1" ht="49.5" customHeight="1" hidden="1">
      <c r="A38" s="132" t="s">
        <v>23</v>
      </c>
      <c r="B38" s="124" t="s">
        <v>190</v>
      </c>
      <c r="C38" s="86" t="s">
        <v>133</v>
      </c>
      <c r="D38" s="80">
        <f>D39</f>
        <v>0</v>
      </c>
      <c r="E38" s="80">
        <f>E41</f>
        <v>0</v>
      </c>
      <c r="F38" s="80">
        <f>F41</f>
        <v>0</v>
      </c>
    </row>
    <row r="39" spans="1:6" s="5" customFormat="1" ht="25.5" customHeight="1" hidden="1">
      <c r="A39" s="115" t="s">
        <v>23</v>
      </c>
      <c r="B39" s="95" t="s">
        <v>191</v>
      </c>
      <c r="C39" s="46" t="s">
        <v>134</v>
      </c>
      <c r="D39" s="84">
        <f>D40</f>
        <v>0</v>
      </c>
      <c r="E39" s="84">
        <f>E40</f>
        <v>0</v>
      </c>
      <c r="F39" s="84">
        <f>F40</f>
        <v>0</v>
      </c>
    </row>
    <row r="40" spans="1:6" s="5" customFormat="1" ht="25.5" customHeight="1" hidden="1">
      <c r="A40" s="115" t="s">
        <v>23</v>
      </c>
      <c r="B40" s="87" t="s">
        <v>207</v>
      </c>
      <c r="C40" s="46" t="s">
        <v>204</v>
      </c>
      <c r="D40" s="84">
        <f>D41</f>
        <v>0</v>
      </c>
      <c r="E40" s="84">
        <f>E41</f>
        <v>0</v>
      </c>
      <c r="F40" s="84">
        <f>F41</f>
        <v>0</v>
      </c>
    </row>
    <row r="41" spans="1:6" s="5" customFormat="1" ht="44.25" customHeight="1" hidden="1">
      <c r="A41" s="115" t="s">
        <v>42</v>
      </c>
      <c r="B41" s="87" t="s">
        <v>192</v>
      </c>
      <c r="C41" s="85" t="s">
        <v>80</v>
      </c>
      <c r="D41" s="84"/>
      <c r="E41" s="84"/>
      <c r="F41" s="84">
        <f>D41+E41</f>
        <v>0</v>
      </c>
    </row>
    <row r="42" spans="1:6" s="5" customFormat="1" ht="44.25" customHeight="1">
      <c r="A42" s="115" t="s">
        <v>42</v>
      </c>
      <c r="B42" s="87" t="s">
        <v>278</v>
      </c>
      <c r="C42" s="177" t="s">
        <v>281</v>
      </c>
      <c r="D42" s="84"/>
      <c r="E42" s="84">
        <v>-2.58</v>
      </c>
      <c r="F42" s="84"/>
    </row>
    <row r="43" spans="1:6" s="5" customFormat="1" ht="44.25" customHeight="1">
      <c r="A43" s="115" t="s">
        <v>42</v>
      </c>
      <c r="B43" s="87" t="s">
        <v>279</v>
      </c>
      <c r="C43" s="85" t="s">
        <v>280</v>
      </c>
      <c r="D43" s="84"/>
      <c r="E43" s="84">
        <v>-2.58</v>
      </c>
      <c r="F43" s="84"/>
    </row>
    <row r="44" spans="1:6" s="5" customFormat="1" ht="44.25" customHeight="1">
      <c r="A44" s="132" t="s">
        <v>23</v>
      </c>
      <c r="B44" s="96" t="s">
        <v>193</v>
      </c>
      <c r="C44" s="86" t="s">
        <v>135</v>
      </c>
      <c r="D44" s="94">
        <f>D45</f>
        <v>10.6</v>
      </c>
      <c r="E44" s="94">
        <f>E45</f>
        <v>13.4</v>
      </c>
      <c r="F44" s="94">
        <f>F45</f>
        <v>126.41509433962266</v>
      </c>
    </row>
    <row r="45" spans="1:6" s="5" customFormat="1" ht="65.25" customHeight="1">
      <c r="A45" s="115" t="s">
        <v>23</v>
      </c>
      <c r="B45" s="92" t="s">
        <v>194</v>
      </c>
      <c r="C45" s="85" t="s">
        <v>136</v>
      </c>
      <c r="D45" s="84">
        <v>10.6</v>
      </c>
      <c r="E45" s="84">
        <v>13.4</v>
      </c>
      <c r="F45" s="84">
        <f>E45/D45*100</f>
        <v>126.41509433962266</v>
      </c>
    </row>
    <row r="46" spans="1:6" s="5" customFormat="1" ht="60.75" customHeight="1">
      <c r="A46" s="115" t="s">
        <v>171</v>
      </c>
      <c r="B46" s="92" t="s">
        <v>195</v>
      </c>
      <c r="C46" s="85" t="s">
        <v>137</v>
      </c>
      <c r="D46" s="84">
        <v>10.6</v>
      </c>
      <c r="E46" s="84">
        <v>13.4</v>
      </c>
      <c r="F46" s="84">
        <f>E46/D46*100</f>
        <v>126.41509433962266</v>
      </c>
    </row>
    <row r="47" spans="1:6" s="5" customFormat="1" ht="29.25" customHeight="1">
      <c r="A47" s="137" t="s">
        <v>23</v>
      </c>
      <c r="B47" s="98" t="s">
        <v>196</v>
      </c>
      <c r="C47" s="126" t="s">
        <v>138</v>
      </c>
      <c r="D47" s="78">
        <f>D48</f>
        <v>24482.859999999997</v>
      </c>
      <c r="E47" s="78">
        <f>E48</f>
        <v>24316.09</v>
      </c>
      <c r="F47" s="78">
        <f>F48</f>
        <v>200</v>
      </c>
    </row>
    <row r="48" spans="1:6" s="5" customFormat="1" ht="58.5" customHeight="1">
      <c r="A48" s="132" t="s">
        <v>23</v>
      </c>
      <c r="B48" s="124" t="s">
        <v>197</v>
      </c>
      <c r="C48" s="86" t="s">
        <v>139</v>
      </c>
      <c r="D48" s="94">
        <f>D49+D54+D52</f>
        <v>24482.859999999997</v>
      </c>
      <c r="E48" s="94">
        <f>E49+E52+E54</f>
        <v>24316.09</v>
      </c>
      <c r="F48" s="94">
        <f>F49+F52</f>
        <v>200</v>
      </c>
    </row>
    <row r="49" spans="1:6" s="5" customFormat="1" ht="38.25" customHeight="1">
      <c r="A49" s="115" t="s">
        <v>23</v>
      </c>
      <c r="B49" s="87" t="s">
        <v>198</v>
      </c>
      <c r="C49" s="88" t="s">
        <v>37</v>
      </c>
      <c r="D49" s="84">
        <v>3723.1</v>
      </c>
      <c r="E49" s="84">
        <v>3723.1</v>
      </c>
      <c r="F49" s="84">
        <f>F50</f>
        <v>100</v>
      </c>
    </row>
    <row r="50" spans="1:6" s="5" customFormat="1" ht="30" customHeight="1">
      <c r="A50" s="115" t="s">
        <v>23</v>
      </c>
      <c r="B50" s="87" t="s">
        <v>205</v>
      </c>
      <c r="C50" s="85" t="s">
        <v>140</v>
      </c>
      <c r="D50" s="84">
        <v>3723.1</v>
      </c>
      <c r="E50" s="84">
        <v>3723.1</v>
      </c>
      <c r="F50" s="84">
        <f>E50/D50*100</f>
        <v>100</v>
      </c>
    </row>
    <row r="51" spans="1:6" s="5" customFormat="1" ht="27" customHeight="1">
      <c r="A51" s="115" t="s">
        <v>42</v>
      </c>
      <c r="B51" s="87" t="s">
        <v>199</v>
      </c>
      <c r="C51" s="91" t="s">
        <v>206</v>
      </c>
      <c r="D51" s="84">
        <v>3723.1</v>
      </c>
      <c r="E51" s="84">
        <v>3723.1</v>
      </c>
      <c r="F51" s="84">
        <f>E51/D51*100</f>
        <v>100</v>
      </c>
    </row>
    <row r="52" spans="1:6" s="5" customFormat="1" ht="33.75" customHeight="1">
      <c r="A52" s="115" t="s">
        <v>23</v>
      </c>
      <c r="B52" s="87" t="s">
        <v>261</v>
      </c>
      <c r="C52" s="85" t="s">
        <v>262</v>
      </c>
      <c r="D52" s="84">
        <v>57.1</v>
      </c>
      <c r="E52" s="84">
        <v>57.1</v>
      </c>
      <c r="F52" s="84">
        <f>F53</f>
        <v>100</v>
      </c>
    </row>
    <row r="53" spans="1:6" s="5" customFormat="1" ht="35.25" customHeight="1">
      <c r="A53" s="115" t="s">
        <v>42</v>
      </c>
      <c r="B53" s="87" t="s">
        <v>263</v>
      </c>
      <c r="C53" s="85" t="s">
        <v>264</v>
      </c>
      <c r="D53" s="84">
        <v>57.1</v>
      </c>
      <c r="E53" s="84">
        <v>57.1</v>
      </c>
      <c r="F53" s="84">
        <f>E53/D53*100</f>
        <v>100</v>
      </c>
    </row>
    <row r="54" spans="1:6" s="5" customFormat="1" ht="27" customHeight="1">
      <c r="A54" s="132" t="s">
        <v>23</v>
      </c>
      <c r="B54" s="124" t="s">
        <v>208</v>
      </c>
      <c r="C54" s="89" t="s">
        <v>211</v>
      </c>
      <c r="D54" s="80">
        <f>D55+D56+D57</f>
        <v>20702.66</v>
      </c>
      <c r="E54" s="80">
        <f>E55+E56+E57</f>
        <v>20535.89</v>
      </c>
      <c r="F54" s="80">
        <f>F55+F56+F57</f>
        <v>288.007400162064</v>
      </c>
    </row>
    <row r="55" spans="1:6" s="5" customFormat="1" ht="51.75" customHeight="1">
      <c r="A55" s="115" t="s">
        <v>23</v>
      </c>
      <c r="B55" s="87" t="s">
        <v>210</v>
      </c>
      <c r="C55" s="83" t="s">
        <v>209</v>
      </c>
      <c r="D55" s="84">
        <v>18135.11</v>
      </c>
      <c r="E55" s="84">
        <v>18119.4</v>
      </c>
      <c r="F55" s="84">
        <f>E55/D55*100</f>
        <v>99.91337245817644</v>
      </c>
    </row>
    <row r="56" spans="1:6" s="5" customFormat="1" ht="51" customHeight="1">
      <c r="A56" s="136" t="s">
        <v>42</v>
      </c>
      <c r="B56" s="133" t="s">
        <v>275</v>
      </c>
      <c r="C56" s="176" t="s">
        <v>141</v>
      </c>
      <c r="D56" s="134">
        <v>30</v>
      </c>
      <c r="E56" s="84">
        <v>30</v>
      </c>
      <c r="F56" s="84">
        <f>+F57</f>
        <v>94.04701385194379</v>
      </c>
    </row>
    <row r="57" spans="1:6" s="5" customFormat="1" ht="113.25" customHeight="1">
      <c r="A57" s="136" t="s">
        <v>42</v>
      </c>
      <c r="B57" s="133" t="s">
        <v>276</v>
      </c>
      <c r="C57" s="176" t="s">
        <v>277</v>
      </c>
      <c r="D57" s="134">
        <v>2537.55</v>
      </c>
      <c r="E57" s="84">
        <v>2386.49</v>
      </c>
      <c r="F57" s="84">
        <f>E57/D57*100</f>
        <v>94.04701385194379</v>
      </c>
    </row>
    <row r="58" spans="1:6" s="5" customFormat="1" ht="45.75" customHeight="1">
      <c r="A58" s="136"/>
      <c r="B58" s="133"/>
      <c r="C58" s="135" t="s">
        <v>265</v>
      </c>
      <c r="D58" s="134">
        <v>48.67</v>
      </c>
      <c r="E58" s="84"/>
      <c r="F58" s="84">
        <v>48.67</v>
      </c>
    </row>
    <row r="59" spans="1:6" s="5" customFormat="1" ht="26.25" customHeight="1">
      <c r="A59" s="130"/>
      <c r="B59" s="74"/>
      <c r="C59" s="74" t="s">
        <v>200</v>
      </c>
      <c r="D59" s="75">
        <f>D7+D47</f>
        <v>25531.899999999998</v>
      </c>
      <c r="E59" s="75">
        <f>E7+E47</f>
        <v>25471.56</v>
      </c>
      <c r="F59" s="75">
        <f>E59/D59*100</f>
        <v>99.76366819547313</v>
      </c>
    </row>
  </sheetData>
  <sheetProtection/>
  <mergeCells count="2">
    <mergeCell ref="A3:F3"/>
    <mergeCell ref="D1:G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0">
      <selection activeCell="A15" sqref="A15"/>
    </sheetView>
  </sheetViews>
  <sheetFormatPr defaultColWidth="9.00390625" defaultRowHeight="12.75"/>
  <cols>
    <col min="1" max="1" width="56.125" style="2" customWidth="1"/>
    <col min="2" max="2" width="7.125" style="12" customWidth="1"/>
    <col min="3" max="3" width="7.625" style="12" customWidth="1"/>
    <col min="4" max="4" width="14.75390625" style="12" customWidth="1"/>
    <col min="5" max="5" width="11.75390625" style="12" customWidth="1"/>
    <col min="6" max="6" width="13.00390625" style="11" customWidth="1"/>
  </cols>
  <sheetData>
    <row r="1" spans="1:6" ht="72.75" customHeight="1">
      <c r="A1" s="2" t="s">
        <v>108</v>
      </c>
      <c r="C1" s="185" t="s">
        <v>286</v>
      </c>
      <c r="D1" s="185"/>
      <c r="E1" s="185"/>
      <c r="F1" s="185"/>
    </row>
    <row r="2" spans="3:6" ht="39" customHeight="1">
      <c r="C2" s="48"/>
      <c r="D2" s="48"/>
      <c r="E2" s="48"/>
      <c r="F2" s="48"/>
    </row>
    <row r="3" spans="1:6" s="6" customFormat="1" ht="48" customHeight="1">
      <c r="A3" s="186" t="s">
        <v>244</v>
      </c>
      <c r="B3" s="186"/>
      <c r="C3" s="186"/>
      <c r="D3" s="186"/>
      <c r="E3" s="186"/>
      <c r="F3" s="186"/>
    </row>
    <row r="4" s="6" customFormat="1" ht="15">
      <c r="F4" s="4" t="s">
        <v>2</v>
      </c>
    </row>
    <row r="5" spans="1:6" s="7" customFormat="1" ht="43.5" customHeight="1">
      <c r="A5" s="59" t="s">
        <v>7</v>
      </c>
      <c r="B5" s="59" t="s">
        <v>3</v>
      </c>
      <c r="C5" s="59" t="s">
        <v>4</v>
      </c>
      <c r="D5" s="59" t="s">
        <v>154</v>
      </c>
      <c r="E5" s="59" t="s">
        <v>272</v>
      </c>
      <c r="F5" s="59" t="s">
        <v>273</v>
      </c>
    </row>
    <row r="6" spans="1:6" s="7" customFormat="1" ht="15.7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</row>
    <row r="7" spans="1:6" s="16" customFormat="1" ht="19.5" customHeight="1">
      <c r="A7" s="112" t="s">
        <v>164</v>
      </c>
      <c r="B7" s="187" t="s">
        <v>155</v>
      </c>
      <c r="C7" s="187"/>
      <c r="D7" s="82">
        <f>D8+D9+D11</f>
        <v>1933.15</v>
      </c>
      <c r="E7" s="82">
        <f>E8+E9</f>
        <v>1874.4299999999998</v>
      </c>
      <c r="F7" s="82">
        <f>F8+F9</f>
        <v>196.74937783145072</v>
      </c>
    </row>
    <row r="8" spans="1:6" s="16" customFormat="1" ht="60.75" customHeight="1">
      <c r="A8" s="114" t="s">
        <v>59</v>
      </c>
      <c r="B8" s="113" t="s">
        <v>9</v>
      </c>
      <c r="C8" s="113" t="s">
        <v>10</v>
      </c>
      <c r="D8" s="82">
        <v>424.36</v>
      </c>
      <c r="E8" s="82">
        <v>424.36</v>
      </c>
      <c r="F8" s="82">
        <f>E8/D8*100</f>
        <v>100</v>
      </c>
    </row>
    <row r="9" spans="1:6" s="16" customFormat="1" ht="53.25" customHeight="1">
      <c r="A9" s="114" t="s">
        <v>59</v>
      </c>
      <c r="B9" s="115" t="s">
        <v>9</v>
      </c>
      <c r="C9" s="115" t="s">
        <v>12</v>
      </c>
      <c r="D9" s="97">
        <f>D10</f>
        <v>1498.79</v>
      </c>
      <c r="E9" s="97">
        <f>E10</f>
        <v>1450.07</v>
      </c>
      <c r="F9" s="97">
        <f>E9/D9*100</f>
        <v>96.7493778314507</v>
      </c>
    </row>
    <row r="10" spans="1:6" s="15" customFormat="1" ht="67.5" customHeight="1">
      <c r="A10" s="114" t="s">
        <v>60</v>
      </c>
      <c r="B10" s="115" t="s">
        <v>9</v>
      </c>
      <c r="C10" s="115" t="s">
        <v>12</v>
      </c>
      <c r="D10" s="116">
        <v>1498.79</v>
      </c>
      <c r="E10" s="116">
        <v>1450.07</v>
      </c>
      <c r="F10" s="97">
        <f>E10/D10*100</f>
        <v>96.7493778314507</v>
      </c>
    </row>
    <row r="11" spans="1:6" s="15" customFormat="1" ht="19.5" customHeight="1">
      <c r="A11" s="173" t="s">
        <v>61</v>
      </c>
      <c r="B11" s="115" t="s">
        <v>9</v>
      </c>
      <c r="C11" s="115" t="s">
        <v>17</v>
      </c>
      <c r="D11" s="116">
        <v>10</v>
      </c>
      <c r="E11" s="116">
        <v>0</v>
      </c>
      <c r="F11" s="97">
        <f>E11/D11*100</f>
        <v>0</v>
      </c>
    </row>
    <row r="12" spans="1:6" s="15" customFormat="1" ht="19.5" customHeight="1">
      <c r="A12" s="173" t="s">
        <v>246</v>
      </c>
      <c r="B12" s="183" t="s">
        <v>10</v>
      </c>
      <c r="C12" s="183" t="s">
        <v>247</v>
      </c>
      <c r="D12" s="127">
        <v>57.1</v>
      </c>
      <c r="E12" s="127">
        <v>57.1</v>
      </c>
      <c r="F12" s="82">
        <f>F13</f>
        <v>100</v>
      </c>
    </row>
    <row r="13" spans="1:6" s="15" customFormat="1" ht="19.5" customHeight="1">
      <c r="A13" s="174" t="s">
        <v>232</v>
      </c>
      <c r="B13" s="115" t="s">
        <v>10</v>
      </c>
      <c r="C13" s="115" t="s">
        <v>11</v>
      </c>
      <c r="D13" s="116">
        <v>57.1</v>
      </c>
      <c r="E13" s="116">
        <v>57.1</v>
      </c>
      <c r="F13" s="97">
        <f>E13/D13*100</f>
        <v>100</v>
      </c>
    </row>
    <row r="14" spans="1:6" s="15" customFormat="1" ht="19.5" customHeight="1">
      <c r="A14" s="174" t="s">
        <v>288</v>
      </c>
      <c r="B14" s="183" t="s">
        <v>11</v>
      </c>
      <c r="C14" s="183" t="s">
        <v>14</v>
      </c>
      <c r="D14" s="127">
        <v>17410.11</v>
      </c>
      <c r="E14" s="127">
        <v>17394.41</v>
      </c>
      <c r="F14" s="82">
        <f>E14/D14*100</f>
        <v>99.90982251117309</v>
      </c>
    </row>
    <row r="15" spans="1:6" ht="36" customHeight="1">
      <c r="A15" s="118" t="s">
        <v>165</v>
      </c>
      <c r="B15" s="187" t="s">
        <v>156</v>
      </c>
      <c r="C15" s="187"/>
      <c r="D15" s="119">
        <f>D16</f>
        <v>5</v>
      </c>
      <c r="E15" s="119">
        <f>E16</f>
        <v>0</v>
      </c>
      <c r="F15" s="127">
        <f>F16</f>
        <v>0</v>
      </c>
    </row>
    <row r="16" spans="1:6" ht="38.25" customHeight="1">
      <c r="A16" s="85" t="s">
        <v>79</v>
      </c>
      <c r="B16" s="117" t="s">
        <v>11</v>
      </c>
      <c r="C16" s="120" t="s">
        <v>77</v>
      </c>
      <c r="D16" s="116">
        <v>5</v>
      </c>
      <c r="E16" s="121">
        <v>0</v>
      </c>
      <c r="F16" s="116">
        <f>E16/D16*100</f>
        <v>0</v>
      </c>
    </row>
    <row r="17" spans="1:6" ht="23.25" customHeight="1">
      <c r="A17" s="99" t="s">
        <v>109</v>
      </c>
      <c r="B17" s="187" t="s">
        <v>157</v>
      </c>
      <c r="C17" s="187"/>
      <c r="D17" s="127">
        <f>D18</f>
        <v>3299.02</v>
      </c>
      <c r="E17" s="127">
        <f>E18</f>
        <v>3218.54</v>
      </c>
      <c r="F17" s="127">
        <f>F18</f>
        <v>97.56048765997176</v>
      </c>
    </row>
    <row r="18" spans="1:6" ht="20.25" customHeight="1">
      <c r="A18" s="85" t="s">
        <v>110</v>
      </c>
      <c r="B18" s="117" t="s">
        <v>12</v>
      </c>
      <c r="C18" s="120" t="s">
        <v>14</v>
      </c>
      <c r="D18" s="116">
        <v>3299.02</v>
      </c>
      <c r="E18" s="121">
        <v>3218.54</v>
      </c>
      <c r="F18" s="116">
        <f>E18/D18*100</f>
        <v>97.56048765997176</v>
      </c>
    </row>
    <row r="19" spans="1:6" s="17" customFormat="1" ht="20.25" customHeight="1">
      <c r="A19" s="112" t="s">
        <v>33</v>
      </c>
      <c r="B19" s="187" t="s">
        <v>158</v>
      </c>
      <c r="C19" s="187"/>
      <c r="D19" s="82">
        <f>D20+D21</f>
        <v>324.54999999999995</v>
      </c>
      <c r="E19" s="82">
        <f>E20+E21</f>
        <v>266.71</v>
      </c>
      <c r="F19" s="82">
        <f>F20</f>
        <v>96.95487535500158</v>
      </c>
    </row>
    <row r="20" spans="1:6" ht="15.75">
      <c r="A20" s="85" t="s">
        <v>38</v>
      </c>
      <c r="B20" s="115" t="s">
        <v>15</v>
      </c>
      <c r="C20" s="115" t="s">
        <v>10</v>
      </c>
      <c r="D20" s="116">
        <v>190.14</v>
      </c>
      <c r="E20" s="116">
        <v>184.35</v>
      </c>
      <c r="F20" s="116">
        <f>E20/D20*100</f>
        <v>96.95487535500158</v>
      </c>
    </row>
    <row r="21" spans="1:6" ht="30" customHeight="1">
      <c r="A21" s="85" t="s">
        <v>29</v>
      </c>
      <c r="B21" s="115" t="s">
        <v>15</v>
      </c>
      <c r="C21" s="115" t="s">
        <v>11</v>
      </c>
      <c r="D21" s="116">
        <v>134.41</v>
      </c>
      <c r="E21" s="116">
        <v>82.36</v>
      </c>
      <c r="F21" s="116">
        <f>E21/D21*100</f>
        <v>61.27520273789153</v>
      </c>
    </row>
    <row r="22" spans="1:6" s="18" customFormat="1" ht="20.25" customHeight="1">
      <c r="A22" s="112" t="s">
        <v>45</v>
      </c>
      <c r="B22" s="187" t="s">
        <v>159</v>
      </c>
      <c r="C22" s="187"/>
      <c r="D22" s="82">
        <f>D23</f>
        <v>123.99</v>
      </c>
      <c r="E22" s="82">
        <f>E23</f>
        <v>99.02</v>
      </c>
      <c r="F22" s="82">
        <f>F23</f>
        <v>79.86127913541414</v>
      </c>
    </row>
    <row r="23" spans="1:6" ht="19.5" customHeight="1">
      <c r="A23" s="85" t="s">
        <v>26</v>
      </c>
      <c r="B23" s="115" t="s">
        <v>13</v>
      </c>
      <c r="C23" s="115" t="s">
        <v>13</v>
      </c>
      <c r="D23" s="116">
        <v>123.99</v>
      </c>
      <c r="E23" s="116">
        <v>99.02</v>
      </c>
      <c r="F23" s="116">
        <f>E23/D23*100</f>
        <v>79.86127913541414</v>
      </c>
    </row>
    <row r="24" spans="1:6" s="18" customFormat="1" ht="20.25" customHeight="1">
      <c r="A24" s="112" t="s">
        <v>166</v>
      </c>
      <c r="B24" s="187" t="s">
        <v>160</v>
      </c>
      <c r="C24" s="187"/>
      <c r="D24" s="82">
        <f>D25</f>
        <v>946.25</v>
      </c>
      <c r="E24" s="82">
        <f>E25</f>
        <v>908.8</v>
      </c>
      <c r="F24" s="82">
        <f>F25</f>
        <v>96.04227212681637</v>
      </c>
    </row>
    <row r="25" spans="1:6" ht="16.5" customHeight="1">
      <c r="A25" s="85" t="s">
        <v>18</v>
      </c>
      <c r="B25" s="115" t="s">
        <v>16</v>
      </c>
      <c r="C25" s="115" t="s">
        <v>9</v>
      </c>
      <c r="D25" s="116">
        <v>946.25</v>
      </c>
      <c r="E25" s="116">
        <v>908.8</v>
      </c>
      <c r="F25" s="116">
        <f>E25/D25*100</f>
        <v>96.04227212681637</v>
      </c>
    </row>
    <row r="26" spans="1:6" s="43" customFormat="1" ht="19.5" customHeight="1">
      <c r="A26" s="122" t="s">
        <v>101</v>
      </c>
      <c r="B26" s="188" t="s">
        <v>161</v>
      </c>
      <c r="C26" s="188"/>
      <c r="D26" s="119">
        <f>D28+D27</f>
        <v>1481.44</v>
      </c>
      <c r="E26" s="119">
        <f>E28+E27</f>
        <v>1397.2600000000002</v>
      </c>
      <c r="F26" s="119">
        <f>F28+F27</f>
        <v>187.99701342720167</v>
      </c>
    </row>
    <row r="27" spans="1:6" s="43" customFormat="1" ht="19.5" customHeight="1">
      <c r="A27" s="122" t="s">
        <v>230</v>
      </c>
      <c r="B27" s="143" t="s">
        <v>17</v>
      </c>
      <c r="C27" s="143" t="s">
        <v>9</v>
      </c>
      <c r="D27" s="119">
        <v>686.37</v>
      </c>
      <c r="E27" s="119">
        <v>615.32</v>
      </c>
      <c r="F27" s="121">
        <f>E27/D27*100</f>
        <v>89.64844034558621</v>
      </c>
    </row>
    <row r="28" spans="1:6" s="43" customFormat="1" ht="35.25" customHeight="1">
      <c r="A28" s="123" t="s">
        <v>102</v>
      </c>
      <c r="B28" s="120" t="s">
        <v>17</v>
      </c>
      <c r="C28" s="120" t="s">
        <v>15</v>
      </c>
      <c r="D28" s="121">
        <v>795.07</v>
      </c>
      <c r="E28" s="121">
        <v>781.94</v>
      </c>
      <c r="F28" s="121">
        <f>E28/D28*100</f>
        <v>98.34857308161546</v>
      </c>
    </row>
    <row r="29" spans="1:10" s="10" customFormat="1" ht="20.25" customHeight="1" hidden="1">
      <c r="A29" s="112" t="s">
        <v>64</v>
      </c>
      <c r="B29" s="187" t="s">
        <v>162</v>
      </c>
      <c r="C29" s="187"/>
      <c r="D29" s="82">
        <f>D30</f>
        <v>0</v>
      </c>
      <c r="E29" s="82">
        <f>E30</f>
        <v>0</v>
      </c>
      <c r="F29" s="82">
        <f>F30</f>
        <v>0</v>
      </c>
      <c r="G29" s="109"/>
      <c r="H29" s="109"/>
      <c r="I29" s="109"/>
      <c r="J29" s="109"/>
    </row>
    <row r="30" spans="1:10" ht="18.75" customHeight="1" hidden="1">
      <c r="A30" s="85" t="s">
        <v>63</v>
      </c>
      <c r="B30" s="115" t="s">
        <v>28</v>
      </c>
      <c r="C30" s="115" t="s">
        <v>10</v>
      </c>
      <c r="D30" s="116"/>
      <c r="E30" s="116"/>
      <c r="F30" s="116">
        <f>D30+E30</f>
        <v>0</v>
      </c>
      <c r="G30" s="24"/>
      <c r="H30" s="24"/>
      <c r="I30" s="24"/>
      <c r="J30" s="24"/>
    </row>
    <row r="31" spans="1:10" ht="18" customHeight="1">
      <c r="A31" s="85" t="s">
        <v>163</v>
      </c>
      <c r="B31" s="115" t="s">
        <v>75</v>
      </c>
      <c r="C31" s="115" t="s">
        <v>75</v>
      </c>
      <c r="D31" s="116"/>
      <c r="E31" s="116"/>
      <c r="F31" s="116"/>
      <c r="G31" s="24"/>
      <c r="H31" s="24"/>
      <c r="I31" s="24"/>
      <c r="J31" s="24"/>
    </row>
    <row r="32" spans="1:6" s="18" customFormat="1" ht="24.75" customHeight="1">
      <c r="A32" s="112" t="s">
        <v>19</v>
      </c>
      <c r="B32" s="113"/>
      <c r="C32" s="113"/>
      <c r="D32" s="82">
        <f>D7+D12+D14+D15+D17+D19+D22+D24+D26</f>
        <v>25580.61</v>
      </c>
      <c r="E32" s="82">
        <f>E7+E13+E17+E19+E22+E24+E26+E14</f>
        <v>25216.27</v>
      </c>
      <c r="F32" s="82">
        <f>E32/D32*100</f>
        <v>98.57571809272726</v>
      </c>
    </row>
    <row r="33" ht="12.75">
      <c r="F33" s="14"/>
    </row>
    <row r="35" ht="12.75">
      <c r="F35" s="22"/>
    </row>
  </sheetData>
  <sheetProtection/>
  <mergeCells count="10">
    <mergeCell ref="A3:F3"/>
    <mergeCell ref="C1:F1"/>
    <mergeCell ref="B7:C7"/>
    <mergeCell ref="B15:C15"/>
    <mergeCell ref="B26:C26"/>
    <mergeCell ref="B29:C29"/>
    <mergeCell ref="B17:C17"/>
    <mergeCell ref="B19:C19"/>
    <mergeCell ref="B22:C22"/>
    <mergeCell ref="B24:C2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7.375" style="0" customWidth="1"/>
    <col min="2" max="2" width="5.875" style="0" customWidth="1"/>
    <col min="3" max="3" width="4.375" style="0" customWidth="1"/>
    <col min="4" max="4" width="4.25390625" style="0" customWidth="1"/>
    <col min="5" max="5" width="8.00390625" style="0" customWidth="1"/>
    <col min="6" max="6" width="4.25390625" style="0" customWidth="1"/>
    <col min="7" max="7" width="10.75390625" style="0" customWidth="1"/>
    <col min="8" max="8" width="15.00390625" style="0" customWidth="1"/>
    <col min="9" max="9" width="16.25390625" style="150" customWidth="1"/>
    <col min="10" max="10" width="13.75390625" style="0" hidden="1" customWidth="1"/>
  </cols>
  <sheetData>
    <row r="1" spans="1:10" ht="79.5" customHeight="1">
      <c r="A1" s="24"/>
      <c r="B1" s="24"/>
      <c r="C1" s="24"/>
      <c r="D1" s="24"/>
      <c r="E1" s="24"/>
      <c r="F1" s="26"/>
      <c r="G1" s="185" t="s">
        <v>287</v>
      </c>
      <c r="H1" s="185"/>
      <c r="I1" s="185"/>
      <c r="J1" s="31"/>
    </row>
    <row r="2" spans="1:10" ht="29.25" customHeight="1">
      <c r="A2" s="24"/>
      <c r="B2" s="24"/>
      <c r="C2" s="24"/>
      <c r="D2" s="24"/>
      <c r="E2" s="24"/>
      <c r="F2" s="26"/>
      <c r="G2" s="48"/>
      <c r="H2" s="48"/>
      <c r="I2" s="146"/>
      <c r="J2" s="31"/>
    </row>
    <row r="3" spans="1:10" s="1" customFormat="1" ht="30.75" customHeight="1">
      <c r="A3" s="189" t="s">
        <v>243</v>
      </c>
      <c r="B3" s="189"/>
      <c r="C3" s="189"/>
      <c r="D3" s="189"/>
      <c r="E3" s="189"/>
      <c r="F3" s="189"/>
      <c r="G3" s="189"/>
      <c r="H3" s="189"/>
      <c r="I3" s="189"/>
      <c r="J3" s="32"/>
    </row>
    <row r="4" spans="1:10" s="1" customFormat="1" ht="15.75">
      <c r="A4" s="19"/>
      <c r="B4" s="19"/>
      <c r="C4" s="19"/>
      <c r="D4" s="19"/>
      <c r="E4" s="19"/>
      <c r="F4" s="19"/>
      <c r="G4" s="19"/>
      <c r="H4" s="19"/>
      <c r="I4" s="148" t="s">
        <v>81</v>
      </c>
      <c r="J4" s="19"/>
    </row>
    <row r="5" spans="1:10" s="1" customFormat="1" ht="28.5" customHeight="1">
      <c r="A5" s="191" t="s">
        <v>48</v>
      </c>
      <c r="B5" s="192" t="s">
        <v>152</v>
      </c>
      <c r="C5" s="192"/>
      <c r="D5" s="192"/>
      <c r="E5" s="192"/>
      <c r="F5" s="192"/>
      <c r="G5" s="193" t="s">
        <v>142</v>
      </c>
      <c r="H5" s="193" t="s">
        <v>274</v>
      </c>
      <c r="I5" s="194" t="s">
        <v>273</v>
      </c>
      <c r="J5" s="19"/>
    </row>
    <row r="6" spans="1:10" s="8" customFormat="1" ht="32.25" customHeight="1">
      <c r="A6" s="191"/>
      <c r="B6" s="73" t="s">
        <v>8</v>
      </c>
      <c r="C6" s="73" t="s">
        <v>3</v>
      </c>
      <c r="D6" s="73" t="s">
        <v>4</v>
      </c>
      <c r="E6" s="73" t="s">
        <v>5</v>
      </c>
      <c r="F6" s="73" t="s">
        <v>6</v>
      </c>
      <c r="G6" s="193"/>
      <c r="H6" s="193"/>
      <c r="I6" s="194"/>
      <c r="J6" s="20"/>
    </row>
    <row r="7" spans="1:10" s="8" customFormat="1" ht="15.7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149">
        <v>9</v>
      </c>
      <c r="J7" s="20"/>
    </row>
    <row r="8" spans="1:10" s="1" customFormat="1" ht="19.5" customHeight="1">
      <c r="A8" s="100" t="s">
        <v>143</v>
      </c>
      <c r="B8" s="101" t="s">
        <v>42</v>
      </c>
      <c r="C8" s="102" t="s">
        <v>9</v>
      </c>
      <c r="D8" s="102"/>
      <c r="E8" s="101"/>
      <c r="F8" s="101"/>
      <c r="G8" s="103">
        <f>G13+G25+G12</f>
        <v>1933.15</v>
      </c>
      <c r="H8" s="103">
        <f>H13+H25+H12</f>
        <v>1874.4299999999998</v>
      </c>
      <c r="I8" s="103">
        <f>I13+I25+I12</f>
        <v>196.74937783145072</v>
      </c>
      <c r="J8" s="27"/>
    </row>
    <row r="9" spans="1:10" s="34" customFormat="1" ht="45.75" customHeight="1">
      <c r="A9" s="156" t="s">
        <v>59</v>
      </c>
      <c r="B9" s="157" t="s">
        <v>42</v>
      </c>
      <c r="C9" s="160" t="s">
        <v>9</v>
      </c>
      <c r="D9" s="160" t="s">
        <v>10</v>
      </c>
      <c r="E9" s="160"/>
      <c r="F9" s="160"/>
      <c r="G9" s="161">
        <f>G12</f>
        <v>424.36</v>
      </c>
      <c r="H9" s="161">
        <f>H12</f>
        <v>424.36</v>
      </c>
      <c r="I9" s="161">
        <f>H9/G9*100</f>
        <v>100</v>
      </c>
      <c r="J9" s="33"/>
    </row>
    <row r="10" spans="1:10" ht="44.25" customHeight="1">
      <c r="A10" s="57" t="s">
        <v>221</v>
      </c>
      <c r="B10" s="50" t="s">
        <v>42</v>
      </c>
      <c r="C10" s="49" t="s">
        <v>9</v>
      </c>
      <c r="D10" s="49" t="s">
        <v>10</v>
      </c>
      <c r="E10" s="49" t="s">
        <v>43</v>
      </c>
      <c r="F10" s="49"/>
      <c r="G10" s="51"/>
      <c r="H10" s="51"/>
      <c r="I10" s="147">
        <f>G10+H10</f>
        <v>0</v>
      </c>
      <c r="J10" s="21"/>
    </row>
    <row r="11" spans="1:10" ht="21.75" customHeight="1">
      <c r="A11" s="62" t="s">
        <v>82</v>
      </c>
      <c r="B11" s="50" t="s">
        <v>42</v>
      </c>
      <c r="C11" s="49" t="s">
        <v>9</v>
      </c>
      <c r="D11" s="49" t="s">
        <v>10</v>
      </c>
      <c r="E11" s="49" t="s">
        <v>32</v>
      </c>
      <c r="F11" s="49"/>
      <c r="G11" s="51"/>
      <c r="H11" s="51"/>
      <c r="I11" s="147">
        <f>G11+H12</f>
        <v>424.36</v>
      </c>
      <c r="J11" s="21"/>
    </row>
    <row r="12" spans="1:10" ht="15.75" customHeight="1">
      <c r="A12" s="141" t="s">
        <v>213</v>
      </c>
      <c r="B12" s="50" t="s">
        <v>42</v>
      </c>
      <c r="C12" s="49" t="s">
        <v>9</v>
      </c>
      <c r="D12" s="49" t="s">
        <v>10</v>
      </c>
      <c r="E12" s="49" t="s">
        <v>32</v>
      </c>
      <c r="F12" s="49" t="s">
        <v>65</v>
      </c>
      <c r="G12" s="51">
        <v>424.36</v>
      </c>
      <c r="H12" s="51">
        <v>424.36</v>
      </c>
      <c r="I12" s="147">
        <f>H12/G12*100</f>
        <v>100</v>
      </c>
      <c r="J12" s="21"/>
    </row>
    <row r="13" spans="1:10" s="34" customFormat="1" ht="61.5" customHeight="1">
      <c r="A13" s="156" t="s">
        <v>60</v>
      </c>
      <c r="B13" s="157" t="s">
        <v>42</v>
      </c>
      <c r="C13" s="158" t="s">
        <v>9</v>
      </c>
      <c r="D13" s="158" t="s">
        <v>12</v>
      </c>
      <c r="E13" s="158"/>
      <c r="F13" s="158"/>
      <c r="G13" s="152">
        <f>G14</f>
        <v>1498.79</v>
      </c>
      <c r="H13" s="152">
        <f>H14</f>
        <v>1450.07</v>
      </c>
      <c r="I13" s="152">
        <f>I14</f>
        <v>96.7493778314507</v>
      </c>
      <c r="J13" s="33"/>
    </row>
    <row r="14" spans="1:13" ht="34.5" customHeight="1">
      <c r="A14" s="139" t="s">
        <v>214</v>
      </c>
      <c r="B14" s="50" t="s">
        <v>42</v>
      </c>
      <c r="C14" s="52" t="s">
        <v>9</v>
      </c>
      <c r="D14" s="52" t="s">
        <v>12</v>
      </c>
      <c r="E14" s="52" t="s">
        <v>43</v>
      </c>
      <c r="F14" s="52"/>
      <c r="G14" s="54">
        <f>G15+G17</f>
        <v>1498.79</v>
      </c>
      <c r="H14" s="54">
        <f>H15+H17</f>
        <v>1450.07</v>
      </c>
      <c r="I14" s="65">
        <f>H13/G13*100</f>
        <v>96.7493778314507</v>
      </c>
      <c r="J14" s="21"/>
      <c r="M14" s="23"/>
    </row>
    <row r="15" spans="1:10" ht="21" customHeight="1">
      <c r="A15" s="139" t="s">
        <v>212</v>
      </c>
      <c r="B15" s="140" t="s">
        <v>42</v>
      </c>
      <c r="C15" s="140" t="s">
        <v>9</v>
      </c>
      <c r="D15" s="140" t="s">
        <v>12</v>
      </c>
      <c r="E15" s="140" t="s">
        <v>32</v>
      </c>
      <c r="F15" s="144"/>
      <c r="G15" s="54">
        <f>G16</f>
        <v>296.61</v>
      </c>
      <c r="H15" s="54">
        <f>H16</f>
        <v>290.03</v>
      </c>
      <c r="I15" s="65">
        <f>I16</f>
        <v>97.78159873234212</v>
      </c>
      <c r="J15" s="21"/>
    </row>
    <row r="16" spans="1:10" ht="41.25" customHeight="1">
      <c r="A16" s="141" t="s">
        <v>213</v>
      </c>
      <c r="B16" s="140" t="s">
        <v>42</v>
      </c>
      <c r="C16" s="140" t="s">
        <v>9</v>
      </c>
      <c r="D16" s="140" t="s">
        <v>12</v>
      </c>
      <c r="E16" s="140" t="s">
        <v>32</v>
      </c>
      <c r="F16" s="140" t="s">
        <v>65</v>
      </c>
      <c r="G16" s="54">
        <v>296.61</v>
      </c>
      <c r="H16" s="54">
        <v>290.03</v>
      </c>
      <c r="I16" s="65">
        <f>H16/G16*100</f>
        <v>97.78159873234212</v>
      </c>
      <c r="J16" s="21"/>
    </row>
    <row r="17" spans="1:14" ht="24" customHeight="1">
      <c r="A17" s="139" t="s">
        <v>22</v>
      </c>
      <c r="B17" s="140" t="s">
        <v>42</v>
      </c>
      <c r="C17" s="140" t="s">
        <v>9</v>
      </c>
      <c r="D17" s="140" t="s">
        <v>12</v>
      </c>
      <c r="E17" s="140" t="s">
        <v>31</v>
      </c>
      <c r="F17" s="140"/>
      <c r="G17" s="54">
        <f>G18+G20+G21</f>
        <v>1202.18</v>
      </c>
      <c r="H17" s="54">
        <f>H18+H20+H21</f>
        <v>1160.04</v>
      </c>
      <c r="I17" s="65">
        <f>I18+I19+I20+I21+I22+I23+I24</f>
        <v>253.54260249979146</v>
      </c>
      <c r="J17" s="21"/>
      <c r="K17" s="190"/>
      <c r="L17" s="190"/>
      <c r="M17" s="190"/>
      <c r="N17" s="190"/>
    </row>
    <row r="18" spans="1:10" ht="38.25" customHeight="1">
      <c r="A18" s="141" t="s">
        <v>213</v>
      </c>
      <c r="B18" s="50" t="s">
        <v>42</v>
      </c>
      <c r="C18" s="52" t="s">
        <v>9</v>
      </c>
      <c r="D18" s="52" t="s">
        <v>12</v>
      </c>
      <c r="E18" s="52" t="s">
        <v>31</v>
      </c>
      <c r="F18" s="52" t="s">
        <v>65</v>
      </c>
      <c r="G18" s="54">
        <v>1105.38</v>
      </c>
      <c r="H18" s="54">
        <v>1078.74</v>
      </c>
      <c r="I18" s="65">
        <f>H18/G18*100</f>
        <v>97.58996906041361</v>
      </c>
      <c r="J18" s="21"/>
    </row>
    <row r="19" spans="1:10" ht="31.5" customHeight="1" hidden="1">
      <c r="A19" s="62" t="s">
        <v>84</v>
      </c>
      <c r="B19" s="50" t="s">
        <v>42</v>
      </c>
      <c r="C19" s="52" t="s">
        <v>9</v>
      </c>
      <c r="D19" s="52" t="s">
        <v>12</v>
      </c>
      <c r="E19" s="52" t="s">
        <v>31</v>
      </c>
      <c r="F19" s="52" t="s">
        <v>76</v>
      </c>
      <c r="G19" s="54"/>
      <c r="H19" s="54"/>
      <c r="I19" s="65">
        <f>G19+H19</f>
        <v>0</v>
      </c>
      <c r="J19" s="21"/>
    </row>
    <row r="20" spans="1:10" ht="34.5" customHeight="1">
      <c r="A20" s="62" t="s">
        <v>66</v>
      </c>
      <c r="B20" s="50" t="s">
        <v>42</v>
      </c>
      <c r="C20" s="52" t="s">
        <v>9</v>
      </c>
      <c r="D20" s="52" t="s">
        <v>12</v>
      </c>
      <c r="E20" s="52" t="s">
        <v>31</v>
      </c>
      <c r="F20" s="52" t="s">
        <v>67</v>
      </c>
      <c r="G20" s="54">
        <v>73.8</v>
      </c>
      <c r="H20" s="54">
        <v>66</v>
      </c>
      <c r="I20" s="65">
        <f>H20/G20*100</f>
        <v>89.43089430894308</v>
      </c>
      <c r="J20" s="21"/>
    </row>
    <row r="21" spans="1:10" ht="32.25" customHeight="1">
      <c r="A21" s="145" t="s">
        <v>218</v>
      </c>
      <c r="B21" s="50" t="s">
        <v>42</v>
      </c>
      <c r="C21" s="52" t="s">
        <v>9</v>
      </c>
      <c r="D21" s="52" t="s">
        <v>12</v>
      </c>
      <c r="E21" s="52" t="s">
        <v>31</v>
      </c>
      <c r="F21" s="52" t="s">
        <v>68</v>
      </c>
      <c r="G21" s="53">
        <v>23</v>
      </c>
      <c r="H21" s="54">
        <v>15.3</v>
      </c>
      <c r="I21" s="69">
        <f>H21/G21*100</f>
        <v>66.52173913043478</v>
      </c>
      <c r="J21" s="21"/>
    </row>
    <row r="22" spans="1:10" ht="25.5" customHeight="1" hidden="1">
      <c r="A22" s="142" t="s">
        <v>215</v>
      </c>
      <c r="B22" s="50" t="s">
        <v>42</v>
      </c>
      <c r="C22" s="52" t="s">
        <v>9</v>
      </c>
      <c r="D22" s="52" t="s">
        <v>12</v>
      </c>
      <c r="E22" s="52" t="s">
        <v>31</v>
      </c>
      <c r="F22" s="52" t="s">
        <v>153</v>
      </c>
      <c r="G22" s="53">
        <v>0</v>
      </c>
      <c r="H22" s="54"/>
      <c r="I22" s="69">
        <f>G22+H22</f>
        <v>0</v>
      </c>
      <c r="J22" s="21"/>
    </row>
    <row r="23" spans="1:10" s="34" customFormat="1" ht="28.5" customHeight="1" hidden="1">
      <c r="A23" s="62" t="s">
        <v>69</v>
      </c>
      <c r="B23" s="50" t="s">
        <v>42</v>
      </c>
      <c r="C23" s="52" t="s">
        <v>9</v>
      </c>
      <c r="D23" s="52" t="s">
        <v>12</v>
      </c>
      <c r="E23" s="52" t="s">
        <v>31</v>
      </c>
      <c r="F23" s="52" t="s">
        <v>70</v>
      </c>
      <c r="G23" s="53"/>
      <c r="H23" s="54"/>
      <c r="I23" s="69">
        <f>G23+H23</f>
        <v>0</v>
      </c>
      <c r="J23" s="35"/>
    </row>
    <row r="24" spans="1:10" ht="27.75" customHeight="1" hidden="1">
      <c r="A24" s="57" t="s">
        <v>83</v>
      </c>
      <c r="B24" s="50" t="s">
        <v>42</v>
      </c>
      <c r="C24" s="52" t="s">
        <v>9</v>
      </c>
      <c r="D24" s="52" t="s">
        <v>12</v>
      </c>
      <c r="E24" s="52" t="s">
        <v>31</v>
      </c>
      <c r="F24" s="52" t="s">
        <v>71</v>
      </c>
      <c r="G24" s="53"/>
      <c r="H24" s="54"/>
      <c r="I24" s="69">
        <f>G24+H24</f>
        <v>0</v>
      </c>
      <c r="J24" s="24"/>
    </row>
    <row r="25" spans="1:10" ht="22.5" customHeight="1">
      <c r="A25" s="156" t="s">
        <v>61</v>
      </c>
      <c r="B25" s="157" t="s">
        <v>42</v>
      </c>
      <c r="C25" s="158" t="s">
        <v>9</v>
      </c>
      <c r="D25" s="158" t="s">
        <v>17</v>
      </c>
      <c r="E25" s="158"/>
      <c r="F25" s="158"/>
      <c r="G25" s="151">
        <f aca="true" t="shared" si="0" ref="G25:H27">G26</f>
        <v>10</v>
      </c>
      <c r="H25" s="151">
        <f t="shared" si="0"/>
        <v>0</v>
      </c>
      <c r="I25" s="151">
        <f>H25/G25*100</f>
        <v>0</v>
      </c>
      <c r="J25" s="24"/>
    </row>
    <row r="26" spans="1:10" ht="27" customHeight="1">
      <c r="A26" s="62" t="s">
        <v>61</v>
      </c>
      <c r="B26" s="50" t="s">
        <v>42</v>
      </c>
      <c r="C26" s="52" t="s">
        <v>9</v>
      </c>
      <c r="D26" s="52" t="s">
        <v>17</v>
      </c>
      <c r="E26" s="52" t="s">
        <v>90</v>
      </c>
      <c r="F26" s="52"/>
      <c r="G26" s="53">
        <f t="shared" si="0"/>
        <v>10</v>
      </c>
      <c r="H26" s="53">
        <f t="shared" si="0"/>
        <v>0</v>
      </c>
      <c r="I26" s="69">
        <v>0</v>
      </c>
      <c r="J26" s="24"/>
    </row>
    <row r="27" spans="1:10" s="34" customFormat="1" ht="29.25" customHeight="1">
      <c r="A27" s="62" t="s">
        <v>24</v>
      </c>
      <c r="B27" s="50" t="s">
        <v>42</v>
      </c>
      <c r="C27" s="52" t="s">
        <v>9</v>
      </c>
      <c r="D27" s="52" t="s">
        <v>17</v>
      </c>
      <c r="E27" s="52" t="s">
        <v>44</v>
      </c>
      <c r="F27" s="52"/>
      <c r="G27" s="53">
        <f t="shared" si="0"/>
        <v>10</v>
      </c>
      <c r="H27" s="53">
        <f t="shared" si="0"/>
        <v>0</v>
      </c>
      <c r="I27" s="69">
        <v>0</v>
      </c>
      <c r="J27" s="33"/>
    </row>
    <row r="28" spans="1:10" s="10" customFormat="1" ht="25.5" customHeight="1">
      <c r="A28" s="62" t="s">
        <v>72</v>
      </c>
      <c r="B28" s="50" t="s">
        <v>42</v>
      </c>
      <c r="C28" s="52" t="s">
        <v>9</v>
      </c>
      <c r="D28" s="52" t="s">
        <v>17</v>
      </c>
      <c r="E28" s="52" t="s">
        <v>44</v>
      </c>
      <c r="F28" s="52" t="s">
        <v>144</v>
      </c>
      <c r="G28" s="53">
        <v>10</v>
      </c>
      <c r="H28" s="65">
        <v>0</v>
      </c>
      <c r="I28" s="69">
        <v>0</v>
      </c>
      <c r="J28" s="30"/>
    </row>
    <row r="29" spans="1:10" s="10" customFormat="1" ht="17.25" customHeight="1">
      <c r="A29" s="165" t="s">
        <v>232</v>
      </c>
      <c r="B29" s="166" t="s">
        <v>42</v>
      </c>
      <c r="C29" s="167" t="s">
        <v>10</v>
      </c>
      <c r="D29" s="167"/>
      <c r="E29" s="167"/>
      <c r="F29" s="167"/>
      <c r="G29" s="168">
        <f>G33+G34</f>
        <v>57.1</v>
      </c>
      <c r="H29" s="168">
        <f>H33+H34</f>
        <v>57.1</v>
      </c>
      <c r="I29" s="168">
        <f>I33+I34</f>
        <v>200</v>
      </c>
      <c r="J29" s="30"/>
    </row>
    <row r="30" spans="1:10" s="10" customFormat="1" ht="18.75" customHeight="1" hidden="1">
      <c r="A30" s="169" t="s">
        <v>233</v>
      </c>
      <c r="B30" s="50" t="s">
        <v>234</v>
      </c>
      <c r="C30" s="52" t="s">
        <v>10</v>
      </c>
      <c r="D30" s="52" t="s">
        <v>11</v>
      </c>
      <c r="E30" s="52" t="s">
        <v>235</v>
      </c>
      <c r="F30" s="52" t="s">
        <v>23</v>
      </c>
      <c r="G30" s="54">
        <f>I30-H30</f>
        <v>0</v>
      </c>
      <c r="H30" s="65"/>
      <c r="I30" s="69"/>
      <c r="J30" s="30"/>
    </row>
    <row r="31" spans="1:10" s="10" customFormat="1" ht="25.5" customHeight="1" hidden="1">
      <c r="A31" s="170" t="s">
        <v>236</v>
      </c>
      <c r="B31" s="50" t="s">
        <v>234</v>
      </c>
      <c r="C31" s="52" t="s">
        <v>10</v>
      </c>
      <c r="D31" s="52" t="s">
        <v>11</v>
      </c>
      <c r="E31" s="52" t="s">
        <v>237</v>
      </c>
      <c r="F31" s="52" t="s">
        <v>23</v>
      </c>
      <c r="G31" s="54">
        <f>I31-H31</f>
        <v>0</v>
      </c>
      <c r="H31" s="65"/>
      <c r="I31" s="69"/>
      <c r="J31" s="30"/>
    </row>
    <row r="32" spans="1:10" s="10" customFormat="1" ht="25.5" customHeight="1" hidden="1">
      <c r="A32" s="171" t="s">
        <v>238</v>
      </c>
      <c r="B32" s="50" t="s">
        <v>234</v>
      </c>
      <c r="C32" s="52" t="s">
        <v>10</v>
      </c>
      <c r="D32" s="52" t="s">
        <v>11</v>
      </c>
      <c r="E32" s="52" t="s">
        <v>237</v>
      </c>
      <c r="F32" s="52" t="s">
        <v>239</v>
      </c>
      <c r="G32" s="54">
        <f>I32-H32</f>
        <v>0</v>
      </c>
      <c r="H32" s="65"/>
      <c r="I32" s="69"/>
      <c r="J32" s="30"/>
    </row>
    <row r="33" spans="1:10" s="10" customFormat="1" ht="25.5" customHeight="1">
      <c r="A33" s="172" t="s">
        <v>240</v>
      </c>
      <c r="B33" s="50" t="s">
        <v>42</v>
      </c>
      <c r="C33" s="52" t="s">
        <v>10</v>
      </c>
      <c r="D33" s="52" t="s">
        <v>11</v>
      </c>
      <c r="E33" s="52" t="s">
        <v>266</v>
      </c>
      <c r="F33" s="52" t="s">
        <v>65</v>
      </c>
      <c r="G33" s="54">
        <v>54.82</v>
      </c>
      <c r="H33" s="65">
        <v>54.82</v>
      </c>
      <c r="I33" s="69">
        <f>H33/G33*100</f>
        <v>100</v>
      </c>
      <c r="J33" s="30"/>
    </row>
    <row r="34" spans="1:10" s="10" customFormat="1" ht="25.5" customHeight="1">
      <c r="A34" s="172" t="s">
        <v>241</v>
      </c>
      <c r="B34" s="50" t="s">
        <v>42</v>
      </c>
      <c r="C34" s="52" t="s">
        <v>10</v>
      </c>
      <c r="D34" s="52" t="s">
        <v>11</v>
      </c>
      <c r="E34" s="52" t="s">
        <v>266</v>
      </c>
      <c r="F34" s="52" t="s">
        <v>68</v>
      </c>
      <c r="G34" s="54">
        <v>2.28</v>
      </c>
      <c r="H34" s="65">
        <v>2.28</v>
      </c>
      <c r="I34" s="69">
        <f>H34/G34*100</f>
        <v>100</v>
      </c>
      <c r="J34" s="30"/>
    </row>
    <row r="35" spans="1:10" s="10" customFormat="1" ht="25.5" customHeight="1">
      <c r="A35" s="178" t="s">
        <v>241</v>
      </c>
      <c r="B35" s="179" t="s">
        <v>42</v>
      </c>
      <c r="C35" s="180" t="s">
        <v>11</v>
      </c>
      <c r="D35" s="180" t="s">
        <v>14</v>
      </c>
      <c r="E35" s="180" t="s">
        <v>282</v>
      </c>
      <c r="F35" s="180"/>
      <c r="G35" s="181">
        <f>G36</f>
        <v>17410.11</v>
      </c>
      <c r="H35" s="181">
        <f>H36</f>
        <v>17394.41</v>
      </c>
      <c r="I35" s="182">
        <f>I36</f>
        <v>99.90982251117309</v>
      </c>
      <c r="J35" s="30"/>
    </row>
    <row r="36" spans="1:10" s="10" customFormat="1" ht="25.5" customHeight="1">
      <c r="A36" s="62" t="s">
        <v>86</v>
      </c>
      <c r="B36" s="50" t="s">
        <v>42</v>
      </c>
      <c r="C36" s="52" t="s">
        <v>11</v>
      </c>
      <c r="D36" s="52" t="s">
        <v>14</v>
      </c>
      <c r="E36" s="52" t="s">
        <v>282</v>
      </c>
      <c r="F36" s="52" t="s">
        <v>68</v>
      </c>
      <c r="G36" s="54">
        <v>17410.11</v>
      </c>
      <c r="H36" s="65">
        <v>17394.41</v>
      </c>
      <c r="I36" s="69">
        <f>H36/G36*100</f>
        <v>99.90982251117309</v>
      </c>
      <c r="J36" s="30"/>
    </row>
    <row r="37" spans="1:10" ht="30" customHeight="1">
      <c r="A37" s="104" t="s">
        <v>85</v>
      </c>
      <c r="B37" s="101" t="s">
        <v>42</v>
      </c>
      <c r="C37" s="105" t="s">
        <v>11</v>
      </c>
      <c r="D37" s="105"/>
      <c r="E37" s="105"/>
      <c r="F37" s="105"/>
      <c r="G37" s="103">
        <f>G38</f>
        <v>5</v>
      </c>
      <c r="H37" s="103">
        <f>H38</f>
        <v>0</v>
      </c>
      <c r="I37" s="103">
        <f>I38</f>
        <v>0</v>
      </c>
      <c r="J37" s="21"/>
    </row>
    <row r="38" spans="1:10" ht="29.25" customHeight="1">
      <c r="A38" s="156" t="s">
        <v>79</v>
      </c>
      <c r="B38" s="157" t="s">
        <v>42</v>
      </c>
      <c r="C38" s="158" t="s">
        <v>11</v>
      </c>
      <c r="D38" s="158" t="s">
        <v>77</v>
      </c>
      <c r="E38" s="158"/>
      <c r="F38" s="158"/>
      <c r="G38" s="151">
        <v>5</v>
      </c>
      <c r="H38" s="151">
        <v>0</v>
      </c>
      <c r="I38" s="151">
        <f>H38/G38*100</f>
        <v>0</v>
      </c>
      <c r="J38" s="21"/>
    </row>
    <row r="39" spans="1:10" ht="17.25" customHeight="1">
      <c r="A39" s="62" t="s">
        <v>86</v>
      </c>
      <c r="B39" s="50" t="s">
        <v>42</v>
      </c>
      <c r="C39" s="52" t="s">
        <v>11</v>
      </c>
      <c r="D39" s="52" t="s">
        <v>77</v>
      </c>
      <c r="E39" s="52" t="s">
        <v>78</v>
      </c>
      <c r="F39" s="52"/>
      <c r="G39" s="53">
        <v>5</v>
      </c>
      <c r="H39" s="53">
        <v>0</v>
      </c>
      <c r="I39" s="69">
        <f>H39/G39*100</f>
        <v>0</v>
      </c>
      <c r="J39" s="21"/>
    </row>
    <row r="40" spans="1:10" ht="34.5" customHeight="1">
      <c r="A40" s="145" t="s">
        <v>218</v>
      </c>
      <c r="B40" s="50" t="s">
        <v>42</v>
      </c>
      <c r="C40" s="52" t="s">
        <v>11</v>
      </c>
      <c r="D40" s="52" t="s">
        <v>77</v>
      </c>
      <c r="E40" s="52" t="s">
        <v>78</v>
      </c>
      <c r="F40" s="52" t="s">
        <v>68</v>
      </c>
      <c r="G40" s="53">
        <v>5</v>
      </c>
      <c r="H40" s="54" t="s">
        <v>267</v>
      </c>
      <c r="I40" s="69">
        <v>0</v>
      </c>
      <c r="J40" s="21"/>
    </row>
    <row r="41" spans="1:10" ht="30.75" customHeight="1">
      <c r="A41" s="107" t="s">
        <v>109</v>
      </c>
      <c r="B41" s="101" t="s">
        <v>42</v>
      </c>
      <c r="C41" s="101" t="s">
        <v>12</v>
      </c>
      <c r="D41" s="101"/>
      <c r="E41" s="101"/>
      <c r="F41" s="101"/>
      <c r="G41" s="103">
        <f>G42</f>
        <v>3299.0099999999998</v>
      </c>
      <c r="H41" s="103">
        <f>H42</f>
        <v>3218.54</v>
      </c>
      <c r="I41" s="103">
        <f>I42</f>
        <v>284.154865881019</v>
      </c>
      <c r="J41" s="21"/>
    </row>
    <row r="42" spans="1:10" s="34" customFormat="1" ht="18" customHeight="1">
      <c r="A42" s="159" t="s">
        <v>110</v>
      </c>
      <c r="B42" s="157" t="s">
        <v>42</v>
      </c>
      <c r="C42" s="157" t="s">
        <v>12</v>
      </c>
      <c r="D42" s="157" t="s">
        <v>14</v>
      </c>
      <c r="E42" s="158"/>
      <c r="F42" s="158"/>
      <c r="G42" s="151">
        <f>G43+G50</f>
        <v>3299.0099999999998</v>
      </c>
      <c r="H42" s="151">
        <f>H43+H50</f>
        <v>3218.54</v>
      </c>
      <c r="I42" s="151">
        <f>I43+I50</f>
        <v>284.154865881019</v>
      </c>
      <c r="J42" s="33"/>
    </row>
    <row r="43" spans="1:10" s="34" customFormat="1" ht="18" customHeight="1">
      <c r="A43" s="55" t="s">
        <v>25</v>
      </c>
      <c r="B43" s="67" t="s">
        <v>42</v>
      </c>
      <c r="C43" s="67" t="s">
        <v>12</v>
      </c>
      <c r="D43" s="67" t="s">
        <v>14</v>
      </c>
      <c r="E43" s="68" t="s">
        <v>111</v>
      </c>
      <c r="F43" s="68"/>
      <c r="G43" s="69">
        <f>G46</f>
        <v>890.29</v>
      </c>
      <c r="H43" s="69">
        <f>H46</f>
        <v>832.05</v>
      </c>
      <c r="I43" s="69">
        <f>I46</f>
        <v>185.07776268928234</v>
      </c>
      <c r="J43" s="33"/>
    </row>
    <row r="44" spans="1:10" s="34" customFormat="1" ht="30.75" customHeight="1" hidden="1">
      <c r="A44" s="56" t="s">
        <v>112</v>
      </c>
      <c r="B44" s="67" t="s">
        <v>42</v>
      </c>
      <c r="C44" s="67" t="s">
        <v>12</v>
      </c>
      <c r="D44" s="67" t="s">
        <v>14</v>
      </c>
      <c r="E44" s="68" t="s">
        <v>113</v>
      </c>
      <c r="F44" s="68"/>
      <c r="G44" s="69">
        <f>G45</f>
        <v>0</v>
      </c>
      <c r="H44" s="69">
        <f>H45</f>
        <v>0</v>
      </c>
      <c r="I44" s="69">
        <f>I45</f>
        <v>0</v>
      </c>
      <c r="J44" s="33"/>
    </row>
    <row r="45" spans="1:10" s="34" customFormat="1" ht="30.75" customHeight="1" hidden="1">
      <c r="A45" s="145" t="s">
        <v>220</v>
      </c>
      <c r="B45" s="67" t="s">
        <v>42</v>
      </c>
      <c r="C45" s="67" t="s">
        <v>12</v>
      </c>
      <c r="D45" s="67" t="s">
        <v>14</v>
      </c>
      <c r="E45" s="68" t="s">
        <v>113</v>
      </c>
      <c r="F45" s="68" t="s">
        <v>114</v>
      </c>
      <c r="G45" s="69"/>
      <c r="H45" s="69"/>
      <c r="I45" s="69">
        <f>G45+H45</f>
        <v>0</v>
      </c>
      <c r="J45" s="33"/>
    </row>
    <row r="46" spans="1:10" ht="19.5" customHeight="1">
      <c r="A46" s="55" t="s">
        <v>222</v>
      </c>
      <c r="B46" s="67" t="s">
        <v>42</v>
      </c>
      <c r="C46" s="67" t="s">
        <v>12</v>
      </c>
      <c r="D46" s="67" t="s">
        <v>14</v>
      </c>
      <c r="E46" s="68" t="s">
        <v>223</v>
      </c>
      <c r="F46" s="68"/>
      <c r="G46" s="69">
        <f>G47</f>
        <v>890.29</v>
      </c>
      <c r="H46" s="69">
        <f>H47</f>
        <v>832.05</v>
      </c>
      <c r="I46" s="69">
        <f>I47</f>
        <v>185.07776268928234</v>
      </c>
      <c r="J46" s="21"/>
    </row>
    <row r="47" spans="1:10" ht="32.25" customHeight="1">
      <c r="A47" s="56" t="s">
        <v>229</v>
      </c>
      <c r="B47" s="67" t="s">
        <v>42</v>
      </c>
      <c r="C47" s="67" t="s">
        <v>12</v>
      </c>
      <c r="D47" s="67" t="s">
        <v>14</v>
      </c>
      <c r="E47" s="68" t="s">
        <v>224</v>
      </c>
      <c r="F47" s="68"/>
      <c r="G47" s="69">
        <f>G48+G49</f>
        <v>890.29</v>
      </c>
      <c r="H47" s="69">
        <f>H48+H49</f>
        <v>832.05</v>
      </c>
      <c r="I47" s="69">
        <f>I48+I49</f>
        <v>185.07776268928234</v>
      </c>
      <c r="J47" s="21"/>
    </row>
    <row r="48" spans="1:10" ht="32.25" customHeight="1">
      <c r="A48" s="56" t="s">
        <v>268</v>
      </c>
      <c r="B48" s="67" t="s">
        <v>42</v>
      </c>
      <c r="C48" s="67" t="s">
        <v>12</v>
      </c>
      <c r="D48" s="67" t="s">
        <v>14</v>
      </c>
      <c r="E48" s="68" t="s">
        <v>224</v>
      </c>
      <c r="F48" s="68" t="s">
        <v>114</v>
      </c>
      <c r="G48" s="69">
        <v>500</v>
      </c>
      <c r="H48" s="69">
        <v>500</v>
      </c>
      <c r="I48" s="69">
        <f>H48/G48*100</f>
        <v>100</v>
      </c>
      <c r="J48" s="21"/>
    </row>
    <row r="49" spans="1:10" s="25" customFormat="1" ht="32.25" customHeight="1">
      <c r="A49" s="145" t="s">
        <v>218</v>
      </c>
      <c r="B49" s="67" t="s">
        <v>42</v>
      </c>
      <c r="C49" s="67" t="s">
        <v>12</v>
      </c>
      <c r="D49" s="67" t="s">
        <v>14</v>
      </c>
      <c r="E49" s="68" t="s">
        <v>224</v>
      </c>
      <c r="F49" s="68" t="s">
        <v>68</v>
      </c>
      <c r="G49" s="69">
        <v>390.29</v>
      </c>
      <c r="H49" s="69">
        <v>332.05</v>
      </c>
      <c r="I49" s="69">
        <f>H49/G49*100</f>
        <v>85.07776268928234</v>
      </c>
      <c r="J49" s="28"/>
    </row>
    <row r="50" spans="1:10" s="25" customFormat="1" ht="32.25" customHeight="1">
      <c r="A50" s="145" t="s">
        <v>284</v>
      </c>
      <c r="B50" s="67" t="s">
        <v>42</v>
      </c>
      <c r="C50" s="67" t="s">
        <v>12</v>
      </c>
      <c r="D50" s="67" t="s">
        <v>14</v>
      </c>
      <c r="E50" s="68" t="s">
        <v>283</v>
      </c>
      <c r="F50" s="68" t="s">
        <v>114</v>
      </c>
      <c r="G50" s="69">
        <v>2408.72</v>
      </c>
      <c r="H50" s="69">
        <v>2386.49</v>
      </c>
      <c r="I50" s="69">
        <f>H50/G50*100</f>
        <v>99.0771031917367</v>
      </c>
      <c r="J50" s="28"/>
    </row>
    <row r="51" spans="1:10" s="10" customFormat="1" ht="21" customHeight="1">
      <c r="A51" s="104" t="s">
        <v>33</v>
      </c>
      <c r="B51" s="101" t="s">
        <v>42</v>
      </c>
      <c r="C51" s="105" t="s">
        <v>15</v>
      </c>
      <c r="D51" s="105"/>
      <c r="E51" s="105"/>
      <c r="F51" s="105"/>
      <c r="G51" s="103">
        <f>G54+G58</f>
        <v>324.54999999999995</v>
      </c>
      <c r="H51" s="103">
        <f>H54+H58</f>
        <v>266.71</v>
      </c>
      <c r="I51" s="103">
        <f>I54+I59</f>
        <v>146.02024423012602</v>
      </c>
      <c r="J51" s="30"/>
    </row>
    <row r="52" spans="1:10" ht="22.5" customHeight="1" hidden="1">
      <c r="A52" s="156" t="s">
        <v>38</v>
      </c>
      <c r="B52" s="157" t="s">
        <v>42</v>
      </c>
      <c r="C52" s="158" t="s">
        <v>15</v>
      </c>
      <c r="D52" s="158" t="s">
        <v>10</v>
      </c>
      <c r="E52" s="158"/>
      <c r="F52" s="158"/>
      <c r="G52" s="151"/>
      <c r="H52" s="152"/>
      <c r="I52" s="151"/>
      <c r="J52" s="21"/>
    </row>
    <row r="53" spans="1:10" ht="33.75" customHeight="1" hidden="1">
      <c r="A53" s="60" t="s">
        <v>96</v>
      </c>
      <c r="B53" s="67" t="s">
        <v>42</v>
      </c>
      <c r="C53" s="68" t="s">
        <v>15</v>
      </c>
      <c r="D53" s="68" t="s">
        <v>10</v>
      </c>
      <c r="E53" s="68" t="s">
        <v>97</v>
      </c>
      <c r="F53" s="68" t="s">
        <v>23</v>
      </c>
      <c r="G53" s="69"/>
      <c r="H53" s="65">
        <v>0</v>
      </c>
      <c r="I53" s="69">
        <v>0</v>
      </c>
      <c r="J53" s="21"/>
    </row>
    <row r="54" spans="1:10" s="10" customFormat="1" ht="21.75" customHeight="1">
      <c r="A54" s="60" t="s">
        <v>38</v>
      </c>
      <c r="B54" s="61" t="s">
        <v>42</v>
      </c>
      <c r="C54" s="63" t="s">
        <v>15</v>
      </c>
      <c r="D54" s="63" t="s">
        <v>10</v>
      </c>
      <c r="E54" s="63"/>
      <c r="F54" s="63"/>
      <c r="G54" s="64">
        <f>G55</f>
        <v>190.14</v>
      </c>
      <c r="H54" s="64">
        <f>H55</f>
        <v>184.35</v>
      </c>
      <c r="I54" s="64">
        <f>H54/G54*100</f>
        <v>96.95487535500158</v>
      </c>
      <c r="J54" s="58" t="s">
        <v>87</v>
      </c>
    </row>
    <row r="55" spans="1:10" ht="12.75">
      <c r="A55" s="70" t="s">
        <v>145</v>
      </c>
      <c r="B55" s="67" t="s">
        <v>42</v>
      </c>
      <c r="C55" s="68" t="s">
        <v>15</v>
      </c>
      <c r="D55" s="68" t="s">
        <v>10</v>
      </c>
      <c r="E55" s="68" t="s">
        <v>146</v>
      </c>
      <c r="F55" s="68"/>
      <c r="G55" s="69">
        <f>G56</f>
        <v>190.14</v>
      </c>
      <c r="H55" s="65">
        <f>H56</f>
        <v>184.35</v>
      </c>
      <c r="I55" s="69">
        <f>I56</f>
        <v>96.95487535500158</v>
      </c>
      <c r="J55" s="27"/>
    </row>
    <row r="56" spans="1:10" ht="25.5">
      <c r="A56" s="145" t="s">
        <v>218</v>
      </c>
      <c r="B56" s="50" t="s">
        <v>42</v>
      </c>
      <c r="C56" s="52" t="s">
        <v>15</v>
      </c>
      <c r="D56" s="52" t="s">
        <v>10</v>
      </c>
      <c r="E56" s="52" t="s">
        <v>242</v>
      </c>
      <c r="F56" s="52" t="s">
        <v>68</v>
      </c>
      <c r="G56" s="53">
        <v>190.14</v>
      </c>
      <c r="H56" s="54">
        <v>184.35</v>
      </c>
      <c r="I56" s="69">
        <f>H56/G56*100</f>
        <v>96.95487535500158</v>
      </c>
      <c r="J56" s="27" t="s">
        <v>98</v>
      </c>
    </row>
    <row r="57" spans="1:10" ht="30" customHeight="1" hidden="1">
      <c r="A57" s="57" t="s">
        <v>148</v>
      </c>
      <c r="B57" s="50" t="s">
        <v>42</v>
      </c>
      <c r="C57" s="52" t="s">
        <v>15</v>
      </c>
      <c r="D57" s="52" t="s">
        <v>10</v>
      </c>
      <c r="E57" s="52" t="s">
        <v>147</v>
      </c>
      <c r="F57" s="52" t="s">
        <v>149</v>
      </c>
      <c r="G57" s="53">
        <v>0</v>
      </c>
      <c r="H57" s="54">
        <v>0</v>
      </c>
      <c r="I57" s="69">
        <f>G57+H57</f>
        <v>0</v>
      </c>
      <c r="J57" s="21"/>
    </row>
    <row r="58" spans="1:10" ht="12.75">
      <c r="A58" s="156" t="s">
        <v>29</v>
      </c>
      <c r="B58" s="157" t="s">
        <v>42</v>
      </c>
      <c r="C58" s="157" t="s">
        <v>15</v>
      </c>
      <c r="D58" s="157" t="s">
        <v>11</v>
      </c>
      <c r="E58" s="158"/>
      <c r="F58" s="157"/>
      <c r="G58" s="151">
        <f>G59+G68</f>
        <v>134.41</v>
      </c>
      <c r="H58" s="151">
        <f>H59+H68</f>
        <v>82.36</v>
      </c>
      <c r="I58" s="151">
        <f>H58/G58*100</f>
        <v>61.27520273789153</v>
      </c>
      <c r="J58" s="21"/>
    </row>
    <row r="59" spans="1:10" ht="18" customHeight="1">
      <c r="A59" s="62" t="s">
        <v>29</v>
      </c>
      <c r="B59" s="67" t="s">
        <v>42</v>
      </c>
      <c r="C59" s="67" t="s">
        <v>15</v>
      </c>
      <c r="D59" s="67" t="s">
        <v>11</v>
      </c>
      <c r="E59" s="52" t="s">
        <v>91</v>
      </c>
      <c r="F59" s="67"/>
      <c r="G59" s="69">
        <f>G66</f>
        <v>90.41</v>
      </c>
      <c r="H59" s="69">
        <f>H66</f>
        <v>44.36</v>
      </c>
      <c r="I59" s="69">
        <f>H59/G59*100</f>
        <v>49.065368875124435</v>
      </c>
      <c r="J59" s="21" t="s">
        <v>99</v>
      </c>
    </row>
    <row r="60" spans="1:10" ht="23.25" customHeight="1" hidden="1">
      <c r="A60" s="62" t="s">
        <v>50</v>
      </c>
      <c r="B60" s="67" t="s">
        <v>42</v>
      </c>
      <c r="C60" s="67" t="s">
        <v>15</v>
      </c>
      <c r="D60" s="67" t="s">
        <v>11</v>
      </c>
      <c r="E60" s="52" t="s">
        <v>51</v>
      </c>
      <c r="F60" s="67"/>
      <c r="G60" s="69">
        <f>G61</f>
        <v>0</v>
      </c>
      <c r="H60" s="69">
        <f>H61</f>
        <v>0</v>
      </c>
      <c r="I60" s="69">
        <f>I61</f>
        <v>0</v>
      </c>
      <c r="J60" s="21"/>
    </row>
    <row r="61" spans="1:11" ht="27.75" customHeight="1" hidden="1">
      <c r="A61" s="145" t="s">
        <v>218</v>
      </c>
      <c r="B61" s="50" t="s">
        <v>42</v>
      </c>
      <c r="C61" s="52" t="s">
        <v>15</v>
      </c>
      <c r="D61" s="52" t="s">
        <v>11</v>
      </c>
      <c r="E61" s="52" t="s">
        <v>51</v>
      </c>
      <c r="F61" s="52" t="s">
        <v>68</v>
      </c>
      <c r="G61" s="53"/>
      <c r="H61" s="54"/>
      <c r="I61" s="69">
        <f>G61+H61</f>
        <v>0</v>
      </c>
      <c r="J61" s="21" t="s">
        <v>89</v>
      </c>
      <c r="K61" s="44"/>
    </row>
    <row r="62" spans="1:10" s="25" customFormat="1" ht="26.25" customHeight="1" hidden="1">
      <c r="A62" s="62" t="s">
        <v>52</v>
      </c>
      <c r="B62" s="50" t="s">
        <v>42</v>
      </c>
      <c r="C62" s="52" t="s">
        <v>15</v>
      </c>
      <c r="D62" s="52" t="s">
        <v>11</v>
      </c>
      <c r="E62" s="52" t="s">
        <v>53</v>
      </c>
      <c r="F62" s="52"/>
      <c r="G62" s="53">
        <f>G63</f>
        <v>0</v>
      </c>
      <c r="H62" s="54">
        <f>H63</f>
        <v>0</v>
      </c>
      <c r="I62" s="69">
        <f>G62+H62</f>
        <v>0</v>
      </c>
      <c r="J62" s="28"/>
    </row>
    <row r="63" spans="1:10" ht="28.5" customHeight="1" hidden="1">
      <c r="A63" s="145" t="s">
        <v>218</v>
      </c>
      <c r="B63" s="50" t="s">
        <v>42</v>
      </c>
      <c r="C63" s="52" t="s">
        <v>15</v>
      </c>
      <c r="D63" s="52" t="s">
        <v>11</v>
      </c>
      <c r="E63" s="52" t="s">
        <v>53</v>
      </c>
      <c r="F63" s="52" t="s">
        <v>68</v>
      </c>
      <c r="G63" s="53"/>
      <c r="H63" s="54"/>
      <c r="I63" s="69">
        <f>G63+H63</f>
        <v>0</v>
      </c>
      <c r="J63" s="21"/>
    </row>
    <row r="64" spans="1:10" ht="28.5" customHeight="1">
      <c r="A64" s="145" t="s">
        <v>52</v>
      </c>
      <c r="B64" s="50" t="s">
        <v>42</v>
      </c>
      <c r="C64" s="52" t="s">
        <v>15</v>
      </c>
      <c r="D64" s="52" t="s">
        <v>11</v>
      </c>
      <c r="E64" s="52" t="s">
        <v>53</v>
      </c>
      <c r="F64" s="52"/>
      <c r="G64" s="53"/>
      <c r="H64" s="54"/>
      <c r="I64" s="69"/>
      <c r="J64" s="21"/>
    </row>
    <row r="65" spans="1:10" ht="28.5" customHeight="1">
      <c r="A65" s="145" t="s">
        <v>269</v>
      </c>
      <c r="B65" s="50" t="s">
        <v>42</v>
      </c>
      <c r="C65" s="52" t="s">
        <v>15</v>
      </c>
      <c r="D65" s="52" t="s">
        <v>11</v>
      </c>
      <c r="E65" s="52" t="s">
        <v>53</v>
      </c>
      <c r="F65" s="52" t="s">
        <v>68</v>
      </c>
      <c r="G65" s="53"/>
      <c r="H65" s="54"/>
      <c r="I65" s="69"/>
      <c r="J65" s="21"/>
    </row>
    <row r="66" spans="1:10" ht="25.5">
      <c r="A66" s="62" t="s">
        <v>34</v>
      </c>
      <c r="B66" s="50" t="s">
        <v>42</v>
      </c>
      <c r="C66" s="52" t="s">
        <v>15</v>
      </c>
      <c r="D66" s="52" t="s">
        <v>11</v>
      </c>
      <c r="E66" s="52" t="s">
        <v>35</v>
      </c>
      <c r="F66" s="52"/>
      <c r="G66" s="53">
        <f>G67</f>
        <v>90.41</v>
      </c>
      <c r="H66" s="54">
        <f>H67</f>
        <v>44.36</v>
      </c>
      <c r="I66" s="65">
        <f>H66/G66*100</f>
        <v>49.065368875124435</v>
      </c>
      <c r="J66" s="21"/>
    </row>
    <row r="67" spans="1:10" ht="28.5" customHeight="1">
      <c r="A67" s="145" t="s">
        <v>218</v>
      </c>
      <c r="B67" s="50" t="s">
        <v>42</v>
      </c>
      <c r="C67" s="52" t="s">
        <v>15</v>
      </c>
      <c r="D67" s="52" t="s">
        <v>11</v>
      </c>
      <c r="E67" s="52" t="s">
        <v>35</v>
      </c>
      <c r="F67" s="52" t="s">
        <v>68</v>
      </c>
      <c r="G67" s="53">
        <v>90.41</v>
      </c>
      <c r="H67" s="54">
        <v>44.36</v>
      </c>
      <c r="I67" s="69">
        <f>H67/G67*100</f>
        <v>49.065368875124435</v>
      </c>
      <c r="J67" s="21" t="s">
        <v>100</v>
      </c>
    </row>
    <row r="68" spans="1:10" ht="28.5" customHeight="1">
      <c r="A68" s="145" t="s">
        <v>270</v>
      </c>
      <c r="B68" s="50" t="s">
        <v>42</v>
      </c>
      <c r="C68" s="52" t="s">
        <v>15</v>
      </c>
      <c r="D68" s="52" t="s">
        <v>11</v>
      </c>
      <c r="E68" s="52" t="s">
        <v>271</v>
      </c>
      <c r="F68" s="52" t="s">
        <v>68</v>
      </c>
      <c r="G68" s="53">
        <v>44</v>
      </c>
      <c r="H68" s="54">
        <v>38</v>
      </c>
      <c r="I68" s="69">
        <f>H68/G68*100</f>
        <v>86.36363636363636</v>
      </c>
      <c r="J68" s="21" t="s">
        <v>100</v>
      </c>
    </row>
    <row r="69" spans="1:10" ht="28.5" customHeight="1" hidden="1">
      <c r="A69" s="156" t="s">
        <v>39</v>
      </c>
      <c r="B69" s="157" t="s">
        <v>42</v>
      </c>
      <c r="C69" s="158" t="s">
        <v>15</v>
      </c>
      <c r="D69" s="158" t="s">
        <v>15</v>
      </c>
      <c r="E69" s="158"/>
      <c r="F69" s="158"/>
      <c r="G69" s="151">
        <f>G70</f>
        <v>0</v>
      </c>
      <c r="H69" s="151">
        <f>H70</f>
        <v>0</v>
      </c>
      <c r="I69" s="151">
        <f>I70</f>
        <v>0</v>
      </c>
      <c r="J69" s="21"/>
    </row>
    <row r="70" spans="1:10" s="34" customFormat="1" ht="23.25" customHeight="1" hidden="1">
      <c r="A70" s="62" t="s">
        <v>55</v>
      </c>
      <c r="B70" s="50" t="s">
        <v>42</v>
      </c>
      <c r="C70" s="52" t="s">
        <v>15</v>
      </c>
      <c r="D70" s="52" t="s">
        <v>15</v>
      </c>
      <c r="E70" s="52" t="s">
        <v>54</v>
      </c>
      <c r="F70" s="52"/>
      <c r="G70" s="53">
        <f>G71+G72+G73</f>
        <v>0</v>
      </c>
      <c r="H70" s="53">
        <f>H71+H72+H73</f>
        <v>0</v>
      </c>
      <c r="I70" s="69">
        <f>I71+I72+I73</f>
        <v>0</v>
      </c>
      <c r="J70" s="33"/>
    </row>
    <row r="71" spans="1:10" ht="42.75" customHeight="1" hidden="1">
      <c r="A71" s="141" t="s">
        <v>213</v>
      </c>
      <c r="B71" s="50" t="s">
        <v>42</v>
      </c>
      <c r="C71" s="52" t="s">
        <v>15</v>
      </c>
      <c r="D71" s="52" t="s">
        <v>15</v>
      </c>
      <c r="E71" s="52" t="s">
        <v>54</v>
      </c>
      <c r="F71" s="52" t="s">
        <v>65</v>
      </c>
      <c r="G71" s="53"/>
      <c r="H71" s="54">
        <v>0</v>
      </c>
      <c r="I71" s="69">
        <f>G71+H71</f>
        <v>0</v>
      </c>
      <c r="J71" s="21"/>
    </row>
    <row r="72" spans="1:10" ht="33" customHeight="1" hidden="1">
      <c r="A72" s="145" t="s">
        <v>218</v>
      </c>
      <c r="B72" s="50" t="s">
        <v>42</v>
      </c>
      <c r="C72" s="52" t="s">
        <v>15</v>
      </c>
      <c r="D72" s="52" t="s">
        <v>15</v>
      </c>
      <c r="E72" s="52" t="s">
        <v>54</v>
      </c>
      <c r="F72" s="52" t="s">
        <v>68</v>
      </c>
      <c r="G72" s="53"/>
      <c r="H72" s="54"/>
      <c r="I72" s="69">
        <f>G72+H72</f>
        <v>0</v>
      </c>
      <c r="J72" s="21"/>
    </row>
    <row r="73" spans="1:10" ht="24" customHeight="1" hidden="1">
      <c r="A73" s="62" t="s">
        <v>69</v>
      </c>
      <c r="B73" s="50" t="s">
        <v>42</v>
      </c>
      <c r="C73" s="52" t="s">
        <v>15</v>
      </c>
      <c r="D73" s="52" t="s">
        <v>15</v>
      </c>
      <c r="E73" s="52" t="s">
        <v>54</v>
      </c>
      <c r="F73" s="52" t="s">
        <v>70</v>
      </c>
      <c r="G73" s="53">
        <v>0</v>
      </c>
      <c r="H73" s="54"/>
      <c r="I73" s="69">
        <f>G73+H73</f>
        <v>0</v>
      </c>
      <c r="J73" s="21"/>
    </row>
    <row r="74" spans="1:10" ht="22.5" customHeight="1">
      <c r="A74" s="104" t="s">
        <v>45</v>
      </c>
      <c r="B74" s="101" t="s">
        <v>42</v>
      </c>
      <c r="C74" s="105" t="s">
        <v>13</v>
      </c>
      <c r="D74" s="105"/>
      <c r="E74" s="105"/>
      <c r="F74" s="105"/>
      <c r="G74" s="103">
        <f aca="true" t="shared" si="1" ref="G74:I75">G75</f>
        <v>123.99</v>
      </c>
      <c r="H74" s="106">
        <f>H78+H79</f>
        <v>99.02</v>
      </c>
      <c r="I74" s="103">
        <f>I78+I79</f>
        <v>148.81098502264484</v>
      </c>
      <c r="J74" s="21"/>
    </row>
    <row r="75" spans="1:10" ht="21" customHeight="1">
      <c r="A75" s="153" t="s">
        <v>26</v>
      </c>
      <c r="B75" s="154" t="s">
        <v>42</v>
      </c>
      <c r="C75" s="155" t="s">
        <v>13</v>
      </c>
      <c r="D75" s="155" t="s">
        <v>13</v>
      </c>
      <c r="E75" s="155"/>
      <c r="F75" s="155"/>
      <c r="G75" s="162">
        <f t="shared" si="1"/>
        <v>123.99</v>
      </c>
      <c r="H75" s="152">
        <f t="shared" si="1"/>
        <v>0</v>
      </c>
      <c r="I75" s="151">
        <f t="shared" si="1"/>
        <v>0</v>
      </c>
      <c r="J75" s="21"/>
    </row>
    <row r="76" spans="1:10" s="37" customFormat="1" ht="24.75" customHeight="1">
      <c r="A76" s="62" t="s">
        <v>150</v>
      </c>
      <c r="B76" s="50" t="s">
        <v>42</v>
      </c>
      <c r="C76" s="52" t="s">
        <v>13</v>
      </c>
      <c r="D76" s="52" t="s">
        <v>13</v>
      </c>
      <c r="E76" s="52" t="s">
        <v>151</v>
      </c>
      <c r="F76" s="52"/>
      <c r="G76" s="53">
        <v>123.99</v>
      </c>
      <c r="H76" s="65">
        <v>0</v>
      </c>
      <c r="I76" s="69">
        <f>I77</f>
        <v>0</v>
      </c>
      <c r="J76" s="36"/>
    </row>
    <row r="77" spans="1:10" s="37" customFormat="1" ht="27" customHeight="1">
      <c r="A77" s="62" t="s">
        <v>27</v>
      </c>
      <c r="B77" s="50" t="s">
        <v>42</v>
      </c>
      <c r="C77" s="52" t="s">
        <v>13</v>
      </c>
      <c r="D77" s="52" t="s">
        <v>13</v>
      </c>
      <c r="E77" s="52" t="s">
        <v>56</v>
      </c>
      <c r="F77" s="52"/>
      <c r="G77" s="53">
        <v>123.99</v>
      </c>
      <c r="H77" s="54">
        <v>0</v>
      </c>
      <c r="I77" s="69">
        <f>H77/G77*100</f>
        <v>0</v>
      </c>
      <c r="J77" s="36"/>
    </row>
    <row r="78" spans="1:10" s="34" customFormat="1" ht="39.75" customHeight="1">
      <c r="A78" s="141" t="s">
        <v>213</v>
      </c>
      <c r="B78" s="50" t="s">
        <v>42</v>
      </c>
      <c r="C78" s="52" t="s">
        <v>13</v>
      </c>
      <c r="D78" s="52" t="s">
        <v>13</v>
      </c>
      <c r="E78" s="52" t="s">
        <v>56</v>
      </c>
      <c r="F78" s="52" t="s">
        <v>65</v>
      </c>
      <c r="G78" s="53">
        <v>95.79</v>
      </c>
      <c r="H78" s="54">
        <v>80.86</v>
      </c>
      <c r="I78" s="69">
        <f>H78/G78*100</f>
        <v>84.41382190207746</v>
      </c>
      <c r="J78" s="33"/>
    </row>
    <row r="79" spans="1:10" ht="36.75" customHeight="1">
      <c r="A79" s="145" t="s">
        <v>218</v>
      </c>
      <c r="B79" s="50" t="s">
        <v>42</v>
      </c>
      <c r="C79" s="52" t="s">
        <v>13</v>
      </c>
      <c r="D79" s="52" t="s">
        <v>13</v>
      </c>
      <c r="E79" s="52" t="s">
        <v>56</v>
      </c>
      <c r="F79" s="52" t="s">
        <v>68</v>
      </c>
      <c r="G79" s="53">
        <v>28.2</v>
      </c>
      <c r="H79" s="54">
        <v>18.16</v>
      </c>
      <c r="I79" s="69">
        <f>H79/G79*100</f>
        <v>64.39716312056738</v>
      </c>
      <c r="J79" s="21"/>
    </row>
    <row r="80" spans="1:10" ht="26.25" customHeight="1" hidden="1">
      <c r="A80" s="71" t="s">
        <v>69</v>
      </c>
      <c r="B80" s="67" t="s">
        <v>42</v>
      </c>
      <c r="C80" s="67" t="s">
        <v>13</v>
      </c>
      <c r="D80" s="67" t="s">
        <v>13</v>
      </c>
      <c r="E80" s="67" t="s">
        <v>56</v>
      </c>
      <c r="F80" s="67" t="s">
        <v>70</v>
      </c>
      <c r="G80" s="69"/>
      <c r="H80" s="69"/>
      <c r="I80" s="69">
        <f>G80+H80</f>
        <v>0</v>
      </c>
      <c r="J80" s="21"/>
    </row>
    <row r="81" spans="1:10" ht="25.5" customHeight="1" hidden="1">
      <c r="A81" s="57" t="s">
        <v>83</v>
      </c>
      <c r="B81" s="67" t="s">
        <v>42</v>
      </c>
      <c r="C81" s="67" t="s">
        <v>13</v>
      </c>
      <c r="D81" s="67" t="s">
        <v>13</v>
      </c>
      <c r="E81" s="67" t="s">
        <v>56</v>
      </c>
      <c r="F81" s="67" t="s">
        <v>71</v>
      </c>
      <c r="G81" s="69"/>
      <c r="H81" s="69"/>
      <c r="I81" s="69">
        <f>G81+H81</f>
        <v>0</v>
      </c>
      <c r="J81" s="21"/>
    </row>
    <row r="82" spans="1:10" ht="26.25" customHeight="1">
      <c r="A82" s="104" t="s">
        <v>74</v>
      </c>
      <c r="B82" s="101" t="s">
        <v>42</v>
      </c>
      <c r="C82" s="105" t="s">
        <v>16</v>
      </c>
      <c r="D82" s="105"/>
      <c r="E82" s="105"/>
      <c r="F82" s="105"/>
      <c r="G82" s="103">
        <f>G83</f>
        <v>946.25</v>
      </c>
      <c r="H82" s="103">
        <f>H83</f>
        <v>908.8000000000001</v>
      </c>
      <c r="I82" s="103">
        <f>I83+I93</f>
        <v>631.1524058012257</v>
      </c>
      <c r="J82" s="21"/>
    </row>
    <row r="83" spans="1:10" ht="21.75" customHeight="1">
      <c r="A83" s="156" t="s">
        <v>18</v>
      </c>
      <c r="B83" s="157" t="s">
        <v>42</v>
      </c>
      <c r="C83" s="158" t="s">
        <v>16</v>
      </c>
      <c r="D83" s="158" t="s">
        <v>9</v>
      </c>
      <c r="E83" s="158"/>
      <c r="F83" s="158"/>
      <c r="G83" s="151">
        <f>G84+G93</f>
        <v>946.25</v>
      </c>
      <c r="H83" s="151">
        <f>H84+H93</f>
        <v>908.8000000000001</v>
      </c>
      <c r="I83" s="151">
        <f>I84+I93</f>
        <v>531.1796574703903</v>
      </c>
      <c r="J83" s="21"/>
    </row>
    <row r="84" spans="1:10" s="42" customFormat="1" ht="24" customHeight="1">
      <c r="A84" s="62" t="s">
        <v>62</v>
      </c>
      <c r="B84" s="50" t="s">
        <v>42</v>
      </c>
      <c r="C84" s="52" t="s">
        <v>16</v>
      </c>
      <c r="D84" s="52" t="s">
        <v>9</v>
      </c>
      <c r="E84" s="52" t="s">
        <v>92</v>
      </c>
      <c r="F84" s="52"/>
      <c r="G84" s="53">
        <f>G88+G89+G90+G91+G92</f>
        <v>726.08</v>
      </c>
      <c r="H84" s="53">
        <f>H88+H89+H90+H91+H92</f>
        <v>688.69</v>
      </c>
      <c r="I84" s="151">
        <f>I89+I90+I91+I92+I93</f>
        <v>431.206909139555</v>
      </c>
      <c r="J84" s="41" t="s">
        <v>88</v>
      </c>
    </row>
    <row r="85" spans="1:11" s="39" customFormat="1" ht="32.25" customHeight="1">
      <c r="A85" s="62" t="s">
        <v>106</v>
      </c>
      <c r="B85" s="50" t="s">
        <v>42</v>
      </c>
      <c r="C85" s="52" t="s">
        <v>16</v>
      </c>
      <c r="D85" s="52" t="s">
        <v>9</v>
      </c>
      <c r="E85" s="52" t="s">
        <v>36</v>
      </c>
      <c r="F85" s="52"/>
      <c r="G85" s="53">
        <v>726.08</v>
      </c>
      <c r="H85" s="54">
        <v>688.69</v>
      </c>
      <c r="I85" s="65">
        <f>H85/G85*100</f>
        <v>94.85042970471574</v>
      </c>
      <c r="J85" s="38"/>
      <c r="K85" s="45"/>
    </row>
    <row r="86" spans="1:10" s="39" customFormat="1" ht="42.75" customHeight="1">
      <c r="A86" s="141" t="s">
        <v>213</v>
      </c>
      <c r="B86" s="50" t="s">
        <v>42</v>
      </c>
      <c r="C86" s="52" t="s">
        <v>16</v>
      </c>
      <c r="D86" s="52" t="s">
        <v>9</v>
      </c>
      <c r="E86" s="52" t="s">
        <v>36</v>
      </c>
      <c r="F86" s="52" t="s">
        <v>65</v>
      </c>
      <c r="G86" s="53">
        <v>0</v>
      </c>
      <c r="H86" s="54">
        <v>0</v>
      </c>
      <c r="I86" s="69">
        <f>G86+H86</f>
        <v>0</v>
      </c>
      <c r="J86" s="38"/>
    </row>
    <row r="87" spans="1:10" ht="39" customHeight="1" hidden="1">
      <c r="A87" s="145" t="s">
        <v>219</v>
      </c>
      <c r="B87" s="50" t="s">
        <v>42</v>
      </c>
      <c r="C87" s="52" t="s">
        <v>16</v>
      </c>
      <c r="D87" s="52" t="s">
        <v>9</v>
      </c>
      <c r="E87" s="52" t="s">
        <v>36</v>
      </c>
      <c r="F87" s="52" t="s">
        <v>76</v>
      </c>
      <c r="G87" s="53"/>
      <c r="H87" s="54"/>
      <c r="I87" s="69">
        <f>G87+H87</f>
        <v>0</v>
      </c>
      <c r="J87" s="21"/>
    </row>
    <row r="88" spans="1:10" ht="33" customHeight="1">
      <c r="A88" s="71" t="s">
        <v>66</v>
      </c>
      <c r="B88" s="67" t="s">
        <v>42</v>
      </c>
      <c r="C88" s="67" t="s">
        <v>16</v>
      </c>
      <c r="D88" s="67" t="s">
        <v>9</v>
      </c>
      <c r="E88" s="67" t="s">
        <v>36</v>
      </c>
      <c r="F88" s="67" t="s">
        <v>67</v>
      </c>
      <c r="G88" s="69">
        <v>19.37</v>
      </c>
      <c r="H88" s="69">
        <v>19.37</v>
      </c>
      <c r="I88" s="69">
        <f aca="true" t="shared" si="2" ref="I88:I94">H88/G88*100</f>
        <v>100</v>
      </c>
      <c r="J88" s="21"/>
    </row>
    <row r="89" spans="1:10" ht="33" customHeight="1" thickBot="1">
      <c r="A89" s="145" t="s">
        <v>218</v>
      </c>
      <c r="B89" s="67" t="s">
        <v>42</v>
      </c>
      <c r="C89" s="67" t="s">
        <v>16</v>
      </c>
      <c r="D89" s="67" t="s">
        <v>9</v>
      </c>
      <c r="E89" s="67" t="s">
        <v>36</v>
      </c>
      <c r="F89" s="67" t="s">
        <v>68</v>
      </c>
      <c r="G89" s="69">
        <v>654.71</v>
      </c>
      <c r="H89" s="69">
        <v>631.49</v>
      </c>
      <c r="I89" s="69">
        <f t="shared" si="2"/>
        <v>96.45339157795054</v>
      </c>
      <c r="J89" s="21"/>
    </row>
    <row r="90" spans="1:10" ht="27" customHeight="1" thickBot="1">
      <c r="A90" s="62" t="s">
        <v>30</v>
      </c>
      <c r="B90" s="67" t="s">
        <v>42</v>
      </c>
      <c r="C90" s="67" t="s">
        <v>16</v>
      </c>
      <c r="D90" s="67" t="s">
        <v>9</v>
      </c>
      <c r="E90" s="67" t="s">
        <v>36</v>
      </c>
      <c r="F90" s="67" t="s">
        <v>107</v>
      </c>
      <c r="G90" s="69">
        <v>6</v>
      </c>
      <c r="H90" s="69">
        <v>6</v>
      </c>
      <c r="I90" s="69">
        <f t="shared" si="2"/>
        <v>100</v>
      </c>
      <c r="J90" s="29">
        <f>J91+J92+J93+J94+J96+J95</f>
        <v>0</v>
      </c>
    </row>
    <row r="91" spans="1:10" ht="27" customHeight="1">
      <c r="A91" s="62" t="s">
        <v>69</v>
      </c>
      <c r="B91" s="50" t="s">
        <v>42</v>
      </c>
      <c r="C91" s="52" t="s">
        <v>16</v>
      </c>
      <c r="D91" s="52" t="s">
        <v>9</v>
      </c>
      <c r="E91" s="52" t="s">
        <v>36</v>
      </c>
      <c r="F91" s="52" t="s">
        <v>70</v>
      </c>
      <c r="G91" s="53">
        <v>26</v>
      </c>
      <c r="H91" s="54">
        <v>21.12</v>
      </c>
      <c r="I91" s="69">
        <f t="shared" si="2"/>
        <v>81.23076923076924</v>
      </c>
      <c r="J91" s="21"/>
    </row>
    <row r="92" spans="1:10" ht="27" customHeight="1">
      <c r="A92" s="62" t="s">
        <v>73</v>
      </c>
      <c r="B92" s="50" t="s">
        <v>42</v>
      </c>
      <c r="C92" s="52" t="s">
        <v>16</v>
      </c>
      <c r="D92" s="52" t="s">
        <v>9</v>
      </c>
      <c r="E92" s="52" t="s">
        <v>36</v>
      </c>
      <c r="F92" s="52" t="s">
        <v>71</v>
      </c>
      <c r="G92" s="53">
        <v>20</v>
      </c>
      <c r="H92" s="54">
        <v>10.71</v>
      </c>
      <c r="I92" s="69">
        <f t="shared" si="2"/>
        <v>53.55000000000001</v>
      </c>
      <c r="J92" s="21"/>
    </row>
    <row r="93" spans="1:10" ht="18.75" customHeight="1">
      <c r="A93" s="72" t="s">
        <v>57</v>
      </c>
      <c r="B93" s="50" t="s">
        <v>42</v>
      </c>
      <c r="C93" s="52" t="s">
        <v>16</v>
      </c>
      <c r="D93" s="52" t="s">
        <v>9</v>
      </c>
      <c r="E93" s="52" t="s">
        <v>93</v>
      </c>
      <c r="F93" s="52"/>
      <c r="G93" s="53">
        <f>G94</f>
        <v>220.17</v>
      </c>
      <c r="H93" s="54">
        <f>H94</f>
        <v>220.11</v>
      </c>
      <c r="I93" s="65">
        <f t="shared" si="2"/>
        <v>99.97274833083527</v>
      </c>
      <c r="J93" s="21"/>
    </row>
    <row r="94" spans="1:11" s="40" customFormat="1" ht="29.25" customHeight="1">
      <c r="A94" s="62" t="s">
        <v>94</v>
      </c>
      <c r="B94" s="50" t="s">
        <v>42</v>
      </c>
      <c r="C94" s="52" t="s">
        <v>16</v>
      </c>
      <c r="D94" s="52" t="s">
        <v>9</v>
      </c>
      <c r="E94" s="52" t="s">
        <v>58</v>
      </c>
      <c r="F94" s="52"/>
      <c r="G94" s="53">
        <v>220.17</v>
      </c>
      <c r="H94" s="54">
        <f>H98+H99</f>
        <v>220.11</v>
      </c>
      <c r="I94" s="65">
        <f t="shared" si="2"/>
        <v>99.97274833083527</v>
      </c>
      <c r="J94" s="21"/>
      <c r="K94" s="44"/>
    </row>
    <row r="95" spans="1:10" s="40" customFormat="1" ht="42" customHeight="1">
      <c r="A95" s="141" t="s">
        <v>213</v>
      </c>
      <c r="B95" s="50" t="s">
        <v>42</v>
      </c>
      <c r="C95" s="52" t="s">
        <v>16</v>
      </c>
      <c r="D95" s="52" t="s">
        <v>9</v>
      </c>
      <c r="E95" s="52" t="s">
        <v>58</v>
      </c>
      <c r="F95" s="52" t="s">
        <v>65</v>
      </c>
      <c r="G95" s="53"/>
      <c r="H95" s="54"/>
      <c r="I95" s="69">
        <f>G95+H95</f>
        <v>0</v>
      </c>
      <c r="J95" s="21"/>
    </row>
    <row r="96" spans="1:10" s="40" customFormat="1" ht="42.75" customHeight="1" hidden="1">
      <c r="A96" s="145" t="s">
        <v>219</v>
      </c>
      <c r="B96" s="50" t="s">
        <v>42</v>
      </c>
      <c r="C96" s="52" t="s">
        <v>16</v>
      </c>
      <c r="D96" s="52" t="s">
        <v>9</v>
      </c>
      <c r="E96" s="52" t="s">
        <v>58</v>
      </c>
      <c r="F96" s="52" t="s">
        <v>76</v>
      </c>
      <c r="G96" s="53"/>
      <c r="H96" s="54"/>
      <c r="I96" s="69">
        <f>G96+H96</f>
        <v>0</v>
      </c>
      <c r="J96" s="21"/>
    </row>
    <row r="97" spans="1:10" ht="36.75" customHeight="1" hidden="1">
      <c r="A97" s="62" t="s">
        <v>66</v>
      </c>
      <c r="B97" s="50" t="s">
        <v>42</v>
      </c>
      <c r="C97" s="52" t="s">
        <v>16</v>
      </c>
      <c r="D97" s="52" t="s">
        <v>9</v>
      </c>
      <c r="E97" s="52" t="s">
        <v>58</v>
      </c>
      <c r="F97" s="52" t="s">
        <v>67</v>
      </c>
      <c r="G97" s="53"/>
      <c r="H97" s="54"/>
      <c r="I97" s="69">
        <f>G97+H97</f>
        <v>0</v>
      </c>
      <c r="J97" s="21"/>
    </row>
    <row r="98" spans="1:10" ht="33" customHeight="1">
      <c r="A98" s="145" t="s">
        <v>218</v>
      </c>
      <c r="B98" s="50" t="s">
        <v>42</v>
      </c>
      <c r="C98" s="52" t="s">
        <v>16</v>
      </c>
      <c r="D98" s="52" t="s">
        <v>9</v>
      </c>
      <c r="E98" s="52" t="s">
        <v>58</v>
      </c>
      <c r="F98" s="52" t="s">
        <v>68</v>
      </c>
      <c r="G98" s="53">
        <v>216.11</v>
      </c>
      <c r="H98" s="54">
        <v>216.11</v>
      </c>
      <c r="I98" s="69">
        <f>H98/G98*100</f>
        <v>100</v>
      </c>
      <c r="J98" s="21"/>
    </row>
    <row r="99" spans="1:10" ht="27" customHeight="1">
      <c r="A99" s="62" t="s">
        <v>30</v>
      </c>
      <c r="B99" s="50" t="s">
        <v>42</v>
      </c>
      <c r="C99" s="52" t="s">
        <v>16</v>
      </c>
      <c r="D99" s="52" t="s">
        <v>9</v>
      </c>
      <c r="E99" s="52" t="s">
        <v>58</v>
      </c>
      <c r="F99" s="52" t="s">
        <v>107</v>
      </c>
      <c r="G99" s="53">
        <v>4</v>
      </c>
      <c r="H99" s="54">
        <v>4</v>
      </c>
      <c r="I99" s="69">
        <f>H99/G99*100</f>
        <v>100</v>
      </c>
      <c r="J99" s="21"/>
    </row>
    <row r="100" spans="1:10" ht="27" customHeight="1" hidden="1">
      <c r="A100" s="62" t="s">
        <v>69</v>
      </c>
      <c r="B100" s="50" t="s">
        <v>42</v>
      </c>
      <c r="C100" s="52" t="s">
        <v>16</v>
      </c>
      <c r="D100" s="52" t="s">
        <v>9</v>
      </c>
      <c r="E100" s="52" t="s">
        <v>58</v>
      </c>
      <c r="F100" s="52" t="s">
        <v>70</v>
      </c>
      <c r="G100" s="53"/>
      <c r="H100" s="54"/>
      <c r="I100" s="69">
        <f>G100+H100</f>
        <v>0</v>
      </c>
      <c r="J100" s="21"/>
    </row>
    <row r="101" spans="1:10" ht="37.5" customHeight="1" hidden="1">
      <c r="A101" s="62" t="s">
        <v>46</v>
      </c>
      <c r="B101" s="50" t="s">
        <v>42</v>
      </c>
      <c r="C101" s="52" t="s">
        <v>16</v>
      </c>
      <c r="D101" s="52" t="s">
        <v>9</v>
      </c>
      <c r="E101" s="52" t="s">
        <v>95</v>
      </c>
      <c r="F101" s="52"/>
      <c r="G101" s="53">
        <f>G102</f>
        <v>0</v>
      </c>
      <c r="H101" s="54">
        <f>H102</f>
        <v>0</v>
      </c>
      <c r="I101" s="69">
        <f>G101+H101</f>
        <v>0</v>
      </c>
      <c r="J101" s="21"/>
    </row>
    <row r="102" spans="1:10" ht="33.75" customHeight="1" hidden="1">
      <c r="A102" s="108" t="s">
        <v>94</v>
      </c>
      <c r="B102" s="50" t="s">
        <v>42</v>
      </c>
      <c r="C102" s="52" t="s">
        <v>16</v>
      </c>
      <c r="D102" s="52" t="s">
        <v>9</v>
      </c>
      <c r="E102" s="52" t="s">
        <v>47</v>
      </c>
      <c r="F102" s="52"/>
      <c r="G102" s="53">
        <f>G103</f>
        <v>0</v>
      </c>
      <c r="H102" s="54">
        <f>H103</f>
        <v>0</v>
      </c>
      <c r="I102" s="69">
        <f>G102+H102</f>
        <v>0</v>
      </c>
      <c r="J102" s="21"/>
    </row>
    <row r="103" spans="1:10" ht="42" customHeight="1" hidden="1">
      <c r="A103" s="141" t="s">
        <v>213</v>
      </c>
      <c r="B103" s="50" t="s">
        <v>42</v>
      </c>
      <c r="C103" s="52" t="s">
        <v>16</v>
      </c>
      <c r="D103" s="52" t="s">
        <v>9</v>
      </c>
      <c r="E103" s="52" t="s">
        <v>47</v>
      </c>
      <c r="F103" s="52" t="s">
        <v>65</v>
      </c>
      <c r="G103" s="53"/>
      <c r="H103" s="54"/>
      <c r="I103" s="69">
        <f>G103+H103</f>
        <v>0</v>
      </c>
      <c r="J103" s="21"/>
    </row>
    <row r="104" spans="1:10" ht="27" customHeight="1">
      <c r="A104" s="104" t="s">
        <v>101</v>
      </c>
      <c r="B104" s="101" t="s">
        <v>42</v>
      </c>
      <c r="C104" s="105" t="s">
        <v>17</v>
      </c>
      <c r="D104" s="105"/>
      <c r="E104" s="105"/>
      <c r="F104" s="105"/>
      <c r="G104" s="103">
        <f>G105+G108</f>
        <v>1481.44</v>
      </c>
      <c r="H104" s="103">
        <f>H105+H108</f>
        <v>1397.2600000000002</v>
      </c>
      <c r="I104" s="103">
        <f>I108+I105</f>
        <v>275.2707387909512</v>
      </c>
      <c r="J104" s="21"/>
    </row>
    <row r="105" spans="1:10" ht="27" customHeight="1">
      <c r="A105" s="104" t="s">
        <v>230</v>
      </c>
      <c r="B105" s="101" t="s">
        <v>42</v>
      </c>
      <c r="C105" s="105" t="s">
        <v>17</v>
      </c>
      <c r="D105" s="105" t="s">
        <v>9</v>
      </c>
      <c r="E105" s="105"/>
      <c r="F105" s="105"/>
      <c r="G105" s="103">
        <f>G106+G107</f>
        <v>686.3699999999999</v>
      </c>
      <c r="H105" s="103">
        <f>H106+H107</f>
        <v>615.32</v>
      </c>
      <c r="I105" s="103">
        <f>I106+I107</f>
        <v>176.9221657093358</v>
      </c>
      <c r="J105" s="21"/>
    </row>
    <row r="106" spans="1:10" ht="27" customHeight="1">
      <c r="A106" s="141" t="s">
        <v>213</v>
      </c>
      <c r="B106" s="101" t="s">
        <v>42</v>
      </c>
      <c r="C106" s="105" t="s">
        <v>17</v>
      </c>
      <c r="D106" s="105" t="s">
        <v>9</v>
      </c>
      <c r="E106" s="105" t="s">
        <v>231</v>
      </c>
      <c r="F106" s="105" t="s">
        <v>65</v>
      </c>
      <c r="G106" s="103">
        <v>414.59</v>
      </c>
      <c r="H106" s="103">
        <v>390.41</v>
      </c>
      <c r="I106" s="69">
        <f>H106/G106*100</f>
        <v>94.16773197616925</v>
      </c>
      <c r="J106" s="21"/>
    </row>
    <row r="107" spans="1:10" ht="27" customHeight="1">
      <c r="A107" s="145" t="s">
        <v>218</v>
      </c>
      <c r="B107" s="101" t="s">
        <v>42</v>
      </c>
      <c r="C107" s="105" t="s">
        <v>17</v>
      </c>
      <c r="D107" s="105" t="s">
        <v>9</v>
      </c>
      <c r="E107" s="105" t="s">
        <v>231</v>
      </c>
      <c r="F107" s="105" t="s">
        <v>68</v>
      </c>
      <c r="G107" s="103">
        <v>271.78</v>
      </c>
      <c r="H107" s="103">
        <v>224.91</v>
      </c>
      <c r="I107" s="69">
        <f>H107/G107*100</f>
        <v>82.75443373316655</v>
      </c>
      <c r="J107" s="21"/>
    </row>
    <row r="108" spans="1:10" s="34" customFormat="1" ht="28.5" customHeight="1">
      <c r="A108" s="62" t="s">
        <v>102</v>
      </c>
      <c r="B108" s="50" t="s">
        <v>42</v>
      </c>
      <c r="C108" s="52" t="s">
        <v>17</v>
      </c>
      <c r="D108" s="52" t="s">
        <v>15</v>
      </c>
      <c r="E108" s="52"/>
      <c r="F108" s="52"/>
      <c r="G108" s="53">
        <f aca="true" t="shared" si="3" ref="G108:I110">G109</f>
        <v>795.07</v>
      </c>
      <c r="H108" s="53">
        <f t="shared" si="3"/>
        <v>781.94</v>
      </c>
      <c r="I108" s="69">
        <f t="shared" si="3"/>
        <v>98.34857308161546</v>
      </c>
      <c r="J108" s="33"/>
    </row>
    <row r="109" spans="1:10" ht="30.75" customHeight="1">
      <c r="A109" s="62" t="s">
        <v>103</v>
      </c>
      <c r="B109" s="50" t="s">
        <v>42</v>
      </c>
      <c r="C109" s="52" t="s">
        <v>17</v>
      </c>
      <c r="D109" s="52" t="s">
        <v>15</v>
      </c>
      <c r="E109" s="52" t="s">
        <v>105</v>
      </c>
      <c r="F109" s="52"/>
      <c r="G109" s="53">
        <f t="shared" si="3"/>
        <v>795.07</v>
      </c>
      <c r="H109" s="54">
        <f t="shared" si="3"/>
        <v>781.94</v>
      </c>
      <c r="I109" s="65">
        <f t="shared" si="3"/>
        <v>98.34857308161546</v>
      </c>
      <c r="J109" s="21"/>
    </row>
    <row r="110" spans="1:10" ht="30.75" customHeight="1">
      <c r="A110" s="62" t="s">
        <v>106</v>
      </c>
      <c r="B110" s="50" t="s">
        <v>42</v>
      </c>
      <c r="C110" s="52" t="s">
        <v>17</v>
      </c>
      <c r="D110" s="52" t="s">
        <v>15</v>
      </c>
      <c r="E110" s="52" t="s">
        <v>104</v>
      </c>
      <c r="F110" s="52"/>
      <c r="G110" s="53">
        <f t="shared" si="3"/>
        <v>795.07</v>
      </c>
      <c r="H110" s="54">
        <f t="shared" si="3"/>
        <v>781.94</v>
      </c>
      <c r="I110" s="65">
        <f t="shared" si="3"/>
        <v>98.34857308161546</v>
      </c>
      <c r="J110" s="21"/>
    </row>
    <row r="111" spans="1:10" ht="41.25" customHeight="1">
      <c r="A111" s="141" t="s">
        <v>213</v>
      </c>
      <c r="B111" s="50" t="s">
        <v>42</v>
      </c>
      <c r="C111" s="52" t="s">
        <v>17</v>
      </c>
      <c r="D111" s="52" t="s">
        <v>15</v>
      </c>
      <c r="E111" s="52" t="s">
        <v>104</v>
      </c>
      <c r="F111" s="52" t="s">
        <v>65</v>
      </c>
      <c r="G111" s="53">
        <v>795.07</v>
      </c>
      <c r="H111" s="54">
        <v>781.94</v>
      </c>
      <c r="I111" s="69">
        <f>H111/G111*100</f>
        <v>98.34857308161546</v>
      </c>
      <c r="J111" s="21"/>
    </row>
    <row r="112" spans="1:10" ht="17.25" customHeight="1" hidden="1">
      <c r="A112" s="104" t="s">
        <v>64</v>
      </c>
      <c r="B112" s="101" t="s">
        <v>42</v>
      </c>
      <c r="C112" s="105" t="s">
        <v>28</v>
      </c>
      <c r="D112" s="105"/>
      <c r="E112" s="105"/>
      <c r="F112" s="105"/>
      <c r="G112" s="103">
        <f>G113</f>
        <v>0</v>
      </c>
      <c r="H112" s="106">
        <f>H113</f>
        <v>0</v>
      </c>
      <c r="I112" s="103">
        <f>I113</f>
        <v>0</v>
      </c>
      <c r="J112" s="21"/>
    </row>
    <row r="113" spans="1:9" ht="23.25" customHeight="1" hidden="1">
      <c r="A113" s="62" t="s">
        <v>63</v>
      </c>
      <c r="B113" s="50" t="s">
        <v>42</v>
      </c>
      <c r="C113" s="52" t="s">
        <v>28</v>
      </c>
      <c r="D113" s="52" t="s">
        <v>10</v>
      </c>
      <c r="E113" s="52"/>
      <c r="F113" s="52"/>
      <c r="G113" s="53">
        <f>G114+G118</f>
        <v>0</v>
      </c>
      <c r="H113" s="53">
        <f>H114+H118</f>
        <v>0</v>
      </c>
      <c r="I113" s="53">
        <f>I114+I118</f>
        <v>0</v>
      </c>
    </row>
    <row r="114" spans="1:9" ht="32.25" customHeight="1" hidden="1">
      <c r="A114" s="138" t="s">
        <v>226</v>
      </c>
      <c r="B114" s="164" t="s">
        <v>227</v>
      </c>
      <c r="C114" s="164" t="s">
        <v>28</v>
      </c>
      <c r="D114" s="164" t="s">
        <v>10</v>
      </c>
      <c r="E114" s="164" t="s">
        <v>228</v>
      </c>
      <c r="F114" s="52"/>
      <c r="G114" s="53">
        <f>G115</f>
        <v>0</v>
      </c>
      <c r="H114" s="53">
        <f>H115</f>
        <v>0</v>
      </c>
      <c r="I114" s="53">
        <f>I115</f>
        <v>0</v>
      </c>
    </row>
    <row r="115" spans="1:9" ht="34.5" customHeight="1" hidden="1">
      <c r="A115" s="138" t="s">
        <v>217</v>
      </c>
      <c r="B115" s="50" t="s">
        <v>42</v>
      </c>
      <c r="C115" s="52" t="s">
        <v>28</v>
      </c>
      <c r="D115" s="52" t="s">
        <v>10</v>
      </c>
      <c r="E115" s="52" t="s">
        <v>216</v>
      </c>
      <c r="F115" s="52"/>
      <c r="G115" s="53">
        <f>G116+G117</f>
        <v>0</v>
      </c>
      <c r="H115" s="53">
        <f>H116+H117</f>
        <v>0</v>
      </c>
      <c r="I115" s="53">
        <f>I116+I117</f>
        <v>0</v>
      </c>
    </row>
    <row r="116" spans="1:9" ht="45" customHeight="1" hidden="1">
      <c r="A116" s="141" t="s">
        <v>213</v>
      </c>
      <c r="B116" s="50" t="s">
        <v>42</v>
      </c>
      <c r="C116" s="52" t="s">
        <v>28</v>
      </c>
      <c r="D116" s="52" t="s">
        <v>10</v>
      </c>
      <c r="E116" s="52" t="s">
        <v>216</v>
      </c>
      <c r="F116" s="52" t="s">
        <v>65</v>
      </c>
      <c r="G116" s="53"/>
      <c r="H116" s="54"/>
      <c r="I116" s="69">
        <f>I117</f>
        <v>0</v>
      </c>
    </row>
    <row r="117" spans="1:9" ht="36" customHeight="1" hidden="1">
      <c r="A117" s="145" t="s">
        <v>218</v>
      </c>
      <c r="B117" s="50" t="s">
        <v>42</v>
      </c>
      <c r="C117" s="52" t="s">
        <v>28</v>
      </c>
      <c r="D117" s="52" t="s">
        <v>10</v>
      </c>
      <c r="E117" s="52" t="s">
        <v>216</v>
      </c>
      <c r="F117" s="52" t="s">
        <v>68</v>
      </c>
      <c r="G117" s="53"/>
      <c r="H117" s="54"/>
      <c r="I117" s="69">
        <f>G117+H117</f>
        <v>0</v>
      </c>
    </row>
    <row r="118" spans="1:9" ht="21" customHeight="1" hidden="1">
      <c r="A118" s="163" t="s">
        <v>222</v>
      </c>
      <c r="B118" s="50" t="s">
        <v>42</v>
      </c>
      <c r="C118" s="52" t="s">
        <v>28</v>
      </c>
      <c r="D118" s="52" t="s">
        <v>10</v>
      </c>
      <c r="E118" s="52" t="s">
        <v>223</v>
      </c>
      <c r="F118" s="52"/>
      <c r="G118" s="53">
        <f aca="true" t="shared" si="4" ref="G118:I119">G119</f>
        <v>0</v>
      </c>
      <c r="H118" s="53">
        <f t="shared" si="4"/>
        <v>0</v>
      </c>
      <c r="I118" s="53">
        <f t="shared" si="4"/>
        <v>0</v>
      </c>
    </row>
    <row r="119" spans="1:9" ht="43.5" customHeight="1" hidden="1">
      <c r="A119" s="145" t="s">
        <v>225</v>
      </c>
      <c r="B119" s="50" t="s">
        <v>42</v>
      </c>
      <c r="C119" s="52" t="s">
        <v>28</v>
      </c>
      <c r="D119" s="52" t="s">
        <v>10</v>
      </c>
      <c r="E119" s="52" t="s">
        <v>224</v>
      </c>
      <c r="F119" s="52"/>
      <c r="G119" s="53">
        <f t="shared" si="4"/>
        <v>0</v>
      </c>
      <c r="H119" s="54">
        <f t="shared" si="4"/>
        <v>0</v>
      </c>
      <c r="I119" s="69">
        <f t="shared" si="4"/>
        <v>0</v>
      </c>
    </row>
    <row r="120" spans="1:9" ht="33.75" customHeight="1" hidden="1">
      <c r="A120" s="145" t="s">
        <v>218</v>
      </c>
      <c r="B120" s="50" t="s">
        <v>42</v>
      </c>
      <c r="C120" s="52" t="s">
        <v>28</v>
      </c>
      <c r="D120" s="52" t="s">
        <v>10</v>
      </c>
      <c r="E120" s="52" t="s">
        <v>224</v>
      </c>
      <c r="F120" s="52" t="s">
        <v>68</v>
      </c>
      <c r="G120" s="53">
        <v>0</v>
      </c>
      <c r="H120" s="54"/>
      <c r="I120" s="69">
        <f>G120+H120</f>
        <v>0</v>
      </c>
    </row>
    <row r="121" spans="1:9" ht="17.25" customHeight="1">
      <c r="A121" s="104"/>
      <c r="B121" s="101"/>
      <c r="C121" s="105"/>
      <c r="D121" s="105"/>
      <c r="E121" s="105"/>
      <c r="F121" s="105"/>
      <c r="G121" s="103"/>
      <c r="H121" s="106"/>
      <c r="I121" s="103"/>
    </row>
    <row r="122" spans="1:9" ht="19.5" customHeight="1">
      <c r="A122" s="66" t="s">
        <v>19</v>
      </c>
      <c r="B122" s="110"/>
      <c r="C122" s="110"/>
      <c r="D122" s="110"/>
      <c r="E122" s="110"/>
      <c r="F122" s="110"/>
      <c r="G122" s="111">
        <f>G8+G29+G35+G37+G41+G51+G74+G82+G104</f>
        <v>25580.6</v>
      </c>
      <c r="H122" s="111">
        <f>H8+H37+H41+H51+H74+H82+H104+H112+H121+H29+H35</f>
        <v>25216.27</v>
      </c>
      <c r="I122" s="111">
        <f>H122/G122*100</f>
        <v>98.57575662806973</v>
      </c>
    </row>
    <row r="130" ht="12.75">
      <c r="G130" t="s">
        <v>108</v>
      </c>
    </row>
  </sheetData>
  <sheetProtection/>
  <mergeCells count="8">
    <mergeCell ref="A3:I3"/>
    <mergeCell ref="G1:I1"/>
    <mergeCell ref="K17:N17"/>
    <mergeCell ref="A5:A6"/>
    <mergeCell ref="B5:F5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 scale="72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2015-01-19T12:16:54Z</cp:lastPrinted>
  <dcterms:created xsi:type="dcterms:W3CDTF">2005-10-31T07:03:47Z</dcterms:created>
  <dcterms:modified xsi:type="dcterms:W3CDTF">2015-04-27T07:45:46Z</dcterms:modified>
  <cp:category/>
  <cp:version/>
  <cp:contentType/>
  <cp:contentStatus/>
</cp:coreProperties>
</file>