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6"/>
  </bookViews>
  <sheets>
    <sheet name="прил. 1" sheetId="1" r:id="rId1"/>
    <sheet name="прил   5" sheetId="2" r:id="rId2"/>
    <sheet name="прил 7" sheetId="3" r:id="rId3"/>
    <sheet name="прил 8" sheetId="4" r:id="rId4"/>
    <sheet name="прил   9" sheetId="5" r:id="rId5"/>
    <sheet name="прил 10" sheetId="6" r:id="rId6"/>
    <sheet name="прил   11" sheetId="7" r:id="rId7"/>
    <sheet name="прил 12" sheetId="8" r:id="rId8"/>
  </sheets>
  <definedNames>
    <definedName name="_Toc105952697" localSheetId="2">'прил 7'!#REF!</definedName>
    <definedName name="_Toc105952698" localSheetId="2">'прил 7'!#REF!</definedName>
    <definedName name="_xlnm.Print_Area" localSheetId="6">'прил   11'!$A$1:$N$115</definedName>
    <definedName name="_xlnm.Print_Area" localSheetId="1">'прил   5'!$A$1:$L$58</definedName>
    <definedName name="_xlnm.Print_Area" localSheetId="4">'прил   9'!$A$1:$M$62</definedName>
    <definedName name="_xlnm.Print_Area" localSheetId="7">'прил 12'!$A$1:$O$76</definedName>
    <definedName name="_xlnm.Print_Area" localSheetId="2">'прил 7'!$A$1:$U$30</definedName>
    <definedName name="_xlnm.Print_Area" localSheetId="3">'прил 8'!$A$1:$M$35</definedName>
    <definedName name="_xlnm.Print_Area" localSheetId="0">'прил. 1'!$A$1:$O$33</definedName>
    <definedName name="п" localSheetId="6">#REF!</definedName>
    <definedName name="п" localSheetId="4">#REF!</definedName>
    <definedName name="п" localSheetId="7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<sst xmlns="http://schemas.openxmlformats.org/spreadsheetml/2006/main" count="1705" uniqueCount="322">
  <si>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</si>
  <si>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</si>
  <si>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</si>
  <si>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</si>
  <si>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</si>
  <si>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</si>
  <si>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</si>
  <si>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</si>
  <si>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</si>
  <si>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</si>
  <si>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</si>
  <si>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</si>
  <si>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</si>
  <si>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</si>
  <si>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</si>
  <si>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</si>
  <si>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</si>
  <si>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</si>
  <si>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</si>
  <si>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</si>
  <si>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</si>
  <si>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</si>
  <si>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</si>
  <si>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</si>
  <si>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</si>
  <si>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</si>
  <si>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</si>
  <si>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</si>
  <si>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</si>
  <si>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</si>
  <si>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</si>
  <si>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</si>
  <si>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</si>
  <si>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</si>
  <si>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</si>
  <si>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</si>
  <si>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</si>
  <si>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</si>
  <si>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</si>
  <si>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</si>
  <si>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</si>
  <si>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</si>
  <si>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</si>
  <si>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</si>
  <si>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</si>
  <si>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</si>
  <si>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</si>
  <si>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</si>
  <si>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</si>
  <si>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</si>
  <si>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</si>
  <si>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</si>
  <si>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</si>
  <si>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</si>
  <si>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</si>
  <si>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</si>
  <si>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</si>
  <si>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</si>
  <si>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</si>
  <si>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</si>
  <si>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</si>
  <si>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</si>
  <si>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</si>
  <si>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</si>
  <si>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</si>
  <si>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</si>
  <si>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</si>
  <si>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</si>
  <si>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</si>
  <si>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</si>
  <si>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</si>
  <si>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</si>
  <si>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</si>
  <si>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</si>
  <si>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</si>
  <si>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</si>
  <si>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</si>
  <si>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</si>
  <si>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</si>
  <si>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</si>
  <si>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</si>
  <si>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</si>
  <si>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</si>
  <si>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</si>
  <si>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</si>
  <si>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</si>
  <si>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</si>
  <si>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</si>
  <si>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</si>
  <si>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</si>
  <si>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</si>
  <si>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</si>
  <si>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</si>
  <si>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</si>
  <si>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</si>
  <si>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</si>
  <si>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</si>
  <si>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</si>
  <si>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</si>
  <si>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</si>
  <si>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</si>
  <si>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</si>
  <si>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</si>
  <si>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1 14 02052 10 0000 440</t>
  </si>
  <si>
    <t>1 17 01050 10 0000 180</t>
  </si>
  <si>
    <t>Невыясненные поступления, зачисляемые в бюджеты поселений</t>
  </si>
  <si>
    <t>1 17 05050 10 0000 180</t>
  </si>
  <si>
    <t>2 02 01003 10 0000 151</t>
  </si>
  <si>
    <t>2 02 04999 10 0000 151</t>
  </si>
  <si>
    <t>2 19 05000 10 0000 151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</si>
  <si>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</si>
  <si>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</si>
  <si>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</si>
  <si>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</si>
  <si>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</si>
  <si>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</si>
  <si>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</si>
  <si>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</si>
  <si>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</si>
  <si>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</si>
  <si>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</si>
  <si>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</si>
  <si>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</si>
  <si>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</si>
  <si>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</si>
  <si>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</si>
  <si>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</si>
  <si>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</si>
  <si>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</si>
  <si>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</si>
  <si>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</si>
  <si>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</si>
  <si>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</si>
  <si>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</si>
  <si>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</si>
  <si>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</si>
  <si>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</si>
  <si>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</si>
  <si>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</si>
  <si>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</si>
  <si>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</si>
  <si>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</si>
  <si>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</si>
  <si>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</si>
  <si>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</si>
  <si>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</si>
  <si>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</si>
  <si>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</si>
  <si>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</si>
  <si>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</si>
  <si>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</si>
  <si>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</si>
  <si>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</si>
  <si>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</si>
  <si>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</si>
  <si>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2 02 03024 10 0000 151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</si>
  <si>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</si>
  <si>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</si>
  <si>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</si>
  <si>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</si>
  <si>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</si>
  <si>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</si>
  <si>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</si>
  <si>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</si>
  <si>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</si>
  <si>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</si>
  <si>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</si>
  <si>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</si>
  <si>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</si>
  <si>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</si>
  <si>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</si>
  <si>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</si>
  <si>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</si>
  <si>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</si>
  <si>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</si>
  <si>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</si>
  <si>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</si>
  <si>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</si>
  <si>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</si>
  <si>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</si>
  <si>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</si>
  <si>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</si>
  <si>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</si>
  <si>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Подпрограмма "Развитие социально-культурной сферы Хабаровского сельского поселения на 2015-2018г.г."</t>
  </si>
  <si>
    <t>Муниципальная программа "Комплексное развитие территории Хабаровского сельского поселения на 2015-2018г.г"</t>
  </si>
  <si>
    <t>Муниципальная программа "Комплексное развитие территории Хабаровское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</si>
  <si>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</si>
  <si>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</si>
  <si>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</si>
  <si>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</si>
  <si>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</si>
  <si>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</si>
  <si>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</si>
  <si>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</si>
  <si>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</si>
  <si>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</si>
  <si>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</si>
  <si>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</si>
  <si>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</si>
  <si>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</si>
  <si>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</si>
  <si>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Поступление доходов в бюджет муниципального образования Хабаровское сельское поселение в 2017 году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</si>
  <si>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</si>
  <si>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</si>
  <si>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</si>
  <si>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</si>
  <si>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</si>
  <si>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</si>
  <si>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</si>
  <si>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</si>
  <si>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</si>
  <si>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</si>
  <si>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</si>
  <si>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0130000</t>
  </si>
  <si>
    <t>0133000</t>
  </si>
  <si>
    <t>0132000</t>
  </si>
  <si>
    <t>99</t>
  </si>
  <si>
    <t>9990000</t>
  </si>
  <si>
    <t>999</t>
  </si>
  <si>
    <t>1 06 06033 10 0000 110</t>
  </si>
  <si>
    <t>Изменения на 2017 год (+;-)</t>
  </si>
  <si>
    <t>Сумма на  2017 год                      тыс.рублей</t>
  </si>
  <si>
    <t>Ведомственная структура расходов бюджета муниципального образования Хабаровское сельское поселение на 2017 год</t>
  </si>
  <si>
    <t>Приложение 11</t>
  </si>
  <si>
    <t>Суммана 2018год тыс.руб.</t>
  </si>
  <si>
    <t>Сумма на  2019год                      тыс.рублей</t>
  </si>
  <si>
    <t>Ведомственная структура расходов бюджета муниципального образования Хабаровское сельское поселение на 2018-2019гг</t>
  </si>
  <si>
    <t>Дотации бюджетам сельских поселений на выравнивание бюджетной обеспеченности</t>
  </si>
  <si>
    <t>990А018000</t>
  </si>
  <si>
    <t>Приложение 9</t>
  </si>
  <si>
    <t>Проект</t>
  </si>
  <si>
    <t>Приложение 12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</si>
  <si>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2017 год</t>
  </si>
  <si>
    <t>101 00000 00 0000 000</t>
  </si>
  <si>
    <t>Подпрограмма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</si>
  <si>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</si>
  <si>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""</t>
  </si>
  <si>
    <t>1.2</t>
  </si>
  <si>
    <t>1.3</t>
  </si>
  <si>
    <t>1.4</t>
  </si>
  <si>
    <t>1.5</t>
  </si>
  <si>
    <t>Перечень главных администраторов доходов бюджета муниципального образования Хабаровское  сельское поселение</t>
  </si>
  <si>
    <t xml:space="preserve">Сельская администрация муниципального образования Хабаровское сельское поселение Онгудайского района 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</si>
  <si>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
законодательными актами Российской Федерации на совершение нотариальных действий</t>
  </si>
  <si>
    <t>Доходы от сдачи   в аренду имущества находящегося в оперативном управлении поселений и созданных ими учреждений  ( за исключением имущества муниципальных и автономных учреждений)</t>
  </si>
  <si>
    <t>Прочие доходы   от оказания платных услуг(работ) получателями средств бюджетов поселений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</si>
  <si>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</si>
  <si>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</si>
  <si>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Прочие неналоговые доходы  бюджетов поселений</t>
  </si>
  <si>
    <t>Дотации  бюджетам на поддержку мер по обеспечению сбалансированности местных бюджетов</t>
  </si>
  <si>
    <t>202 02150 10 0000 151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</si>
  <si>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</si>
  <si>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</si>
  <si>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соглашениями.</t>
  </si>
  <si>
    <t>202 04029 10 0000 151</t>
  </si>
  <si>
    <t>Иные межбюджетные трансферты,  передаваемые бюджетам поселений</t>
  </si>
  <si>
    <t>208 05000 10 0000 180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</si>
  <si>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2017  год</t>
  </si>
  <si>
    <t>202 35118 10 0000 151</t>
  </si>
  <si>
    <t>2 02 15001 10 0000 151</t>
  </si>
  <si>
    <t>2 02 15000 00 0000 151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</si>
  <si>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</si>
  <si>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</si>
  <si>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2 02 40014 10 0000 151</t>
  </si>
  <si>
    <t>202 45160 10 0000 151</t>
  </si>
  <si>
    <t xml:space="preserve">Остаток на начало года   </t>
  </si>
  <si>
    <t>Итого доходов</t>
  </si>
  <si>
    <t>Перечисления из 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</si>
  <si>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 рынке труда</t>
  </si>
  <si>
    <t>Возврат остатков субвенций, субсидий и иных межбюджетных трансфертов, имеющих целевое назначение, прошлых лет из бюджетов поселений</t>
  </si>
  <si>
    <t xml:space="preserve">Иные межбюджетные трансферты   </t>
  </si>
  <si>
    <t xml:space="preserve"> 2 02 10000 00 0000 000</t>
  </si>
  <si>
    <t xml:space="preserve"> 2 02 40000 00 0000 151</t>
  </si>
  <si>
    <t>202 15001 10 0000 151</t>
  </si>
  <si>
    <t>Дотации на выравнивание бюджетной обеспеченности из муниципального фонда финансовой поддержки сельских поселений</t>
  </si>
  <si>
    <t>2 02 350000 00 0000 151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</si>
  <si>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</si>
  <si>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 бюджетам сельских поселенийза счет средств республиканского бюджета Республики Алтай</t>
  </si>
  <si>
    <t xml:space="preserve">Дорожное хозяйство 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</si>
  <si>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на 2015-2018г"</t>
  </si>
  <si>
    <t>09</t>
  </si>
  <si>
    <t>изменение + ; -</t>
  </si>
  <si>
    <t>0130300001</t>
  </si>
  <si>
    <t xml:space="preserve"> к решению сессии сельского Совета депутатов  №24/3от 22.03.2017г "О внесении изменений и дополнений в бюджет МО Хабаровское сельское поселение на 2017 год" </t>
  </si>
  <si>
    <t xml:space="preserve">                                                                       Приложение 5
 к решению сельского Совета депутатов №24/3 от 22.03.2017г "О внесении изменений и дополнений в бюджете муниципального   образования
 Хабаровское сельское поселение на 2017 год и на плановый период 2018-2019 годов"
</t>
  </si>
  <si>
    <t>Приложение 5</t>
  </si>
  <si>
    <t>Приложение 7</t>
  </si>
  <si>
    <t xml:space="preserve"> к решению сессии сельского Совета депутатов  №24/3от 22.03.2017г "О внесении изменений и дополнений в бюджет МО Хабаровское сельское поселение на 2017 год и на плановый период 2018-2019 годов" </t>
  </si>
  <si>
    <t xml:space="preserve">к решению сессии сельского Совета депутатов  №24/3от 22.03.2017г "О внесении изменений и дополнений в бюджет МО Хабаровское СП на 2017 г и на плановый период 2018-2019 годов" </t>
  </si>
  <si>
    <t>к решению сессии сельского Совета депутатов "О внесении изменений и дополнений в бюджет МО Хабаровское сельское поселение на 2017 год и на плановый период 2018-2019 годов"</t>
  </si>
  <si>
    <t xml:space="preserve">                                        Приложение 1</t>
  </si>
  <si>
    <t xml:space="preserve"> к решению сессии сельского Совета депутатов  №24/3от 22.03.2017г "О внесении изменений и дополнений в бюджет МО Хабаровское сельское поселение на 2017 г и на плановый период 2018-2019 годов" </t>
  </si>
  <si>
    <t>Межбюджетные трансферты, передаваемые бюджетамсельских поселений для компенсации дополнительных расходов, возникших в результате решений,принятых органами власти другого уровня</t>
  </si>
  <si>
    <t>Сумма на 2018год тыс.руб.</t>
  </si>
  <si>
    <t>изменение +;-</t>
  </si>
  <si>
    <t>-31,4</t>
  </si>
  <si>
    <t>-104,0</t>
  </si>
  <si>
    <t>-135,4</t>
  </si>
  <si>
    <t>31,4</t>
  </si>
  <si>
    <t>104</t>
  </si>
  <si>
    <t>135,4</t>
  </si>
  <si>
    <t>Приложение 10</t>
  </si>
  <si>
    <t xml:space="preserve"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2018-2019 годов </t>
  </si>
  <si>
    <t>Распределение
бюджета муниципального образования  Хабаровское сельское поселение  по разделам и подразделам функциональной классификации расходов на 2018-2019гг</t>
  </si>
  <si>
    <t>Сумма на 2018 год   тыс.руб.</t>
  </si>
  <si>
    <t>Сумма на 2019 год тыс.руб.</t>
  </si>
  <si>
    <t>9999</t>
  </si>
  <si>
    <t>Приложение 8</t>
  </si>
  <si>
    <t>к решению сессии сельского Совета депутатов №24/3 от 22.03.2017 "О внесении изменений и дополнений в бюджет МО Хабаровское сельское поселение на 2017 год и на плановый период 2018-2019 годов</t>
  </si>
  <si>
    <t>Дорожное хозяйство</t>
  </si>
  <si>
    <t>0409</t>
  </si>
  <si>
    <t xml:space="preserve"> к решению сессии сельского Совета депутатов  №24/3 от 22.03.2017г "О внесении изменений и дополнений в бюджет МО Хабаровское сельское поселение на 2017 год и на плановый период 2018-2019 годов" </t>
  </si>
  <si>
    <t>00</t>
  </si>
  <si>
    <t>853</t>
  </si>
  <si>
    <t>Штрафы, пени</t>
  </si>
  <si>
    <t>0120100000</t>
  </si>
  <si>
    <t>Утвержено расходов на 2017 год</t>
  </si>
  <si>
    <t>Итого  с учетом изменений на  2017 год</t>
  </si>
  <si>
    <t>202 40014 10 0000 151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</si>
  <si>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0"/>
        <rFont val="Times New Roman"/>
        <family val="1"/>
      </rPr>
      <t>1</t>
    </r>
    <r>
      <rPr>
        <sz val="30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</si>
  <si>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0"/>
        <rFont val="Times New Roman"/>
        <family val="1"/>
      </rPr>
      <t xml:space="preserve"> </t>
    </r>
    <r>
      <rPr>
        <i/>
        <sz val="3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</si>
  <si>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0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</si>
</sst>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42"/>
      <name val="Times New Roman"/>
      <family val="1"/>
    </font>
    <font>
      <sz val="42"/>
      <name val="Arial Cyr"/>
      <family val="0"/>
    </font>
    <font>
      <b/>
      <sz val="50"/>
      <name val="Times New Roman"/>
      <family val="1"/>
    </font>
    <font>
      <sz val="50"/>
      <name val="Times New Roman"/>
      <family val="1"/>
    </font>
    <font>
      <sz val="50"/>
      <name val="Arial Cyr"/>
      <family val="0"/>
    </font>
    <font>
      <sz val="50"/>
      <color indexed="8"/>
      <name val="Times New Roman"/>
      <family val="1"/>
    </font>
    <font>
      <b/>
      <sz val="50"/>
      <color indexed="8"/>
      <name val="Times New Roman"/>
      <family val="1"/>
    </font>
    <font>
      <sz val="38"/>
      <name val="Times New Roman"/>
      <family val="1"/>
    </font>
    <font>
      <sz val="30"/>
      <name val="Arial Cyr"/>
      <family val="0"/>
    </font>
    <font>
      <sz val="40"/>
      <name val="Times New Roman"/>
      <family val="1"/>
    </font>
    <font>
      <sz val="30"/>
      <name val="Times New Roman"/>
      <family val="1"/>
    </font>
    <font>
      <sz val="25"/>
      <name val="Times New Roman"/>
      <family val="1"/>
    </font>
    <font>
      <sz val="25"/>
      <name val="Arial Cyr"/>
      <family val="0"/>
    </font>
    <font>
      <b/>
      <sz val="35"/>
      <name val="Times New Roman"/>
      <family val="1"/>
    </font>
    <font>
      <sz val="32"/>
      <name val="Arial Cyr"/>
      <family val="0"/>
    </font>
    <font>
      <b/>
      <sz val="40"/>
      <name val="Times New Roman"/>
      <family val="1"/>
    </font>
    <font>
      <sz val="32"/>
      <color indexed="8"/>
      <name val="Times New Roman"/>
      <family val="1"/>
    </font>
    <font>
      <b/>
      <sz val="32"/>
      <name val="Times New Roman"/>
      <family val="1"/>
    </font>
    <font>
      <b/>
      <sz val="32"/>
      <color indexed="8"/>
      <name val="Times New Roman"/>
      <family val="1"/>
    </font>
    <font>
      <sz val="32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28"/>
      <name val="Arial Cyr"/>
      <family val="0"/>
    </font>
    <font>
      <b/>
      <sz val="30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vertAlign val="superscript"/>
      <sz val="30"/>
      <name val="Times New Roman"/>
      <family val="1"/>
    </font>
    <font>
      <i/>
      <sz val="30"/>
      <name val="Times New Roman"/>
      <family val="1"/>
    </font>
    <font>
      <i/>
      <sz val="30"/>
      <color indexed="10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3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6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9" fillId="0" borderId="10" xfId="54" applyFont="1" applyFill="1" applyBorder="1" applyAlignment="1">
      <alignment horizontal="left" wrapText="1"/>
      <protection/>
    </xf>
    <xf numFmtId="0" fontId="19" fillId="0" borderId="11" xfId="54" applyFont="1" applyFill="1" applyBorder="1" applyAlignment="1">
      <alignment horizontal="left" wrapText="1"/>
      <protection/>
    </xf>
    <xf numFmtId="49" fontId="21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wrapText="1"/>
    </xf>
    <xf numFmtId="0" fontId="25" fillId="0" borderId="10" xfId="54" applyFont="1" applyFill="1" applyBorder="1" applyAlignment="1">
      <alignment horizontal="left" wrapText="1"/>
      <protection/>
    </xf>
    <xf numFmtId="49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wrapText="1"/>
    </xf>
    <xf numFmtId="0" fontId="23" fillId="0" borderId="10" xfId="53" applyFont="1" applyFill="1" applyBorder="1" applyAlignment="1">
      <alignment horizontal="justify" wrapText="1"/>
      <protection/>
    </xf>
    <xf numFmtId="0" fontId="23" fillId="0" borderId="10" xfId="53" applyFont="1" applyFill="1" applyBorder="1" applyAlignment="1">
      <alignment horizontal="justify"/>
      <protection/>
    </xf>
    <xf numFmtId="49" fontId="24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13" xfId="0" applyNumberFormat="1" applyFont="1" applyFill="1" applyBorder="1" applyAlignment="1" applyProtection="1">
      <alignment wrapText="1"/>
      <protection/>
    </xf>
    <xf numFmtId="0" fontId="24" fillId="0" borderId="14" xfId="53" applyFont="1" applyFill="1" applyBorder="1" applyAlignment="1">
      <alignment horizontal="justify" wrapText="1"/>
      <protection/>
    </xf>
    <xf numFmtId="49" fontId="24" fillId="0" borderId="14" xfId="0" applyNumberFormat="1" applyFont="1" applyFill="1" applyBorder="1" applyAlignment="1">
      <alignment horizontal="center" wrapText="1"/>
    </xf>
    <xf numFmtId="2" fontId="24" fillId="0" borderId="14" xfId="0" applyNumberFormat="1" applyFont="1" applyFill="1" applyBorder="1" applyAlignment="1">
      <alignment horizontal="center" wrapText="1"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1" fillId="0" borderId="10" xfId="54" applyFont="1" applyFill="1" applyBorder="1" applyAlignment="1">
      <alignment horizontal="left" wrapText="1"/>
      <protection/>
    </xf>
    <xf numFmtId="0" fontId="31" fillId="0" borderId="11" xfId="54" applyFont="1" applyFill="1" applyBorder="1" applyAlignment="1">
      <alignment horizontal="left" wrapText="1"/>
      <protection/>
    </xf>
    <xf numFmtId="49" fontId="29" fillId="0" borderId="12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9" fillId="0" borderId="10" xfId="53" applyFont="1" applyFill="1" applyBorder="1" applyAlignment="1">
      <alignment horizontal="justify"/>
      <protection/>
    </xf>
    <xf numFmtId="0" fontId="29" fillId="0" borderId="10" xfId="53" applyFont="1" applyFill="1" applyBorder="1" applyAlignment="1">
      <alignment horizontal="justify" wrapText="1"/>
      <protection/>
    </xf>
    <xf numFmtId="49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horizontal="center" wrapText="1"/>
    </xf>
    <xf numFmtId="0" fontId="28" fillId="0" borderId="14" xfId="53" applyFont="1" applyFill="1" applyBorder="1" applyAlignment="1">
      <alignment horizontal="justify" wrapText="1"/>
      <protection/>
    </xf>
    <xf numFmtId="49" fontId="28" fillId="0" borderId="14" xfId="0" applyNumberFormat="1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 horizontal="right"/>
    </xf>
    <xf numFmtId="0" fontId="21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justify"/>
    </xf>
    <xf numFmtId="0" fontId="17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19" fillId="0" borderId="15" xfId="33" applyFont="1" applyFill="1" applyBorder="1" applyAlignment="1">
      <alignment horizontal="center" wrapText="1"/>
      <protection/>
    </xf>
    <xf numFmtId="49" fontId="19" fillId="0" borderId="15" xfId="33" applyNumberFormat="1" applyFont="1" applyFill="1" applyBorder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49" fontId="21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16" fillId="0" borderId="0" xfId="0" applyNumberFormat="1" applyFont="1" applyAlignment="1">
      <alignment horizontal="right" wrapText="1"/>
    </xf>
    <xf numFmtId="2" fontId="28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6" fillId="0" borderId="11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10" xfId="53" applyFont="1" applyFill="1" applyBorder="1" applyAlignment="1">
      <alignment horizontal="center"/>
      <protection/>
    </xf>
    <xf numFmtId="49" fontId="32" fillId="33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left" vertical="center" wrapText="1"/>
    </xf>
    <xf numFmtId="49" fontId="36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/>
    </xf>
    <xf numFmtId="49" fontId="36" fillId="0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2" fontId="49" fillId="0" borderId="10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left" wrapText="1"/>
    </xf>
    <xf numFmtId="2" fontId="36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1" fillId="33" borderId="10" xfId="0" applyFont="1" applyFill="1" applyBorder="1" applyAlignment="1">
      <alignment wrapText="1"/>
    </xf>
    <xf numFmtId="2" fontId="49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36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justify" wrapText="1"/>
    </xf>
    <xf numFmtId="49" fontId="21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  <xf numFmtId="0" fontId="39" fillId="0" borderId="0" xfId="0" applyFont="1" applyAlignment="1">
      <alignment horizontal="center" wrapText="1"/>
    </xf>
    <xf numFmtId="49" fontId="36" fillId="0" borderId="16" xfId="0" applyNumberFormat="1" applyFont="1" applyBorder="1" applyAlignment="1">
      <alignment horizontal="center" wrapText="1"/>
    </xf>
    <xf numFmtId="49" fontId="36" fillId="0" borderId="17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justify" wrapText="1"/>
    </xf>
    <xf numFmtId="49" fontId="21" fillId="0" borderId="17" xfId="0" applyNumberFormat="1" applyFont="1" applyBorder="1" applyAlignment="1">
      <alignment horizontal="justify" wrapText="1"/>
    </xf>
    <xf numFmtId="0" fontId="21" fillId="0" borderId="10" xfId="0" applyFont="1" applyBorder="1" applyAlignment="1">
      <alignment wrapText="1"/>
    </xf>
    <xf numFmtId="49" fontId="37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2" fontId="19" fillId="0" borderId="18" xfId="33" applyNumberFormat="1" applyFont="1" applyFill="1" applyBorder="1" applyAlignment="1">
      <alignment horizontal="left" wrapText="1"/>
      <protection/>
    </xf>
    <xf numFmtId="2" fontId="19" fillId="0" borderId="19" xfId="33" applyNumberFormat="1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 wrapText="1"/>
    </xf>
    <xf numFmtId="49" fontId="36" fillId="0" borderId="0" xfId="0" applyNumberFormat="1" applyFont="1" applyAlignment="1">
      <alignment vertical="top" wrapText="1"/>
    </xf>
    <xf numFmtId="0" fontId="36" fillId="0" borderId="0" xfId="0" applyFont="1" applyAlignment="1">
      <alignment wrapText="1"/>
    </xf>
    <xf numFmtId="0" fontId="53" fillId="0" borderId="20" xfId="0" applyFont="1" applyBorder="1" applyAlignment="1">
      <alignment vertical="top" wrapText="1"/>
    </xf>
    <xf numFmtId="0" fontId="53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justify" wrapText="1"/>
    </xf>
    <xf numFmtId="0" fontId="17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right" wrapText="1"/>
    </xf>
    <xf numFmtId="49" fontId="38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wrapText="1"/>
    </xf>
    <xf numFmtId="49" fontId="37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wrapText="1"/>
    </xf>
    <xf numFmtId="49" fontId="36" fillId="0" borderId="0" xfId="0" applyNumberFormat="1" applyFont="1" applyAlignment="1">
      <alignment horizontal="right" wrapText="1"/>
    </xf>
    <xf numFmtId="49" fontId="34" fillId="0" borderId="0" xfId="0" applyNumberFormat="1" applyFont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wrapText="1"/>
    </xf>
    <xf numFmtId="49" fontId="34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49" fontId="3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right"/>
    </xf>
    <xf numFmtId="0" fontId="28" fillId="0" borderId="14" xfId="0" applyFont="1" applyFill="1" applyBorder="1" applyAlignment="1">
      <alignment wrapText="1"/>
    </xf>
    <xf numFmtId="49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0"/>
  <sheetViews>
    <sheetView view="pageBreakPreview" zoomScale="37" zoomScaleNormal="50" zoomScaleSheetLayoutView="37" zoomScalePageLayoutView="0" workbookViewId="0" topLeftCell="A16">
      <selection activeCell="D20" sqref="D20:E20"/>
    </sheetView>
  </sheetViews>
  <sheetFormatPr defaultColWidth="9.00390625" defaultRowHeight="12.75"/>
  <cols>
    <col min="1" max="2" width="27.75390625" style="0" customWidth="1"/>
    <col min="3" max="3" width="86.875" style="0" customWidth="1"/>
    <col min="5" max="5" width="202.375" style="0" customWidth="1"/>
  </cols>
  <sheetData>
    <row r="3" spans="2:8" ht="62.25" customHeight="1">
      <c r="B3" s="144"/>
      <c r="C3" s="144"/>
      <c r="D3" s="260" t="s">
        <v>290</v>
      </c>
      <c r="E3" s="261"/>
      <c r="F3" s="261"/>
      <c r="G3" s="261"/>
      <c r="H3" s="261"/>
    </row>
    <row r="4" spans="2:14" ht="35.25">
      <c r="B4" s="144"/>
      <c r="C4" s="144"/>
      <c r="D4" s="157"/>
      <c r="E4" s="157"/>
      <c r="F4" s="268" t="s">
        <v>291</v>
      </c>
      <c r="G4" s="269"/>
      <c r="H4" s="269"/>
      <c r="I4" s="269"/>
      <c r="J4" s="269"/>
      <c r="K4" s="269"/>
      <c r="L4" s="269"/>
      <c r="M4" s="269"/>
      <c r="N4" s="269"/>
    </row>
    <row r="5" spans="2:14" ht="35.25">
      <c r="B5" s="144"/>
      <c r="C5" s="144"/>
      <c r="D5" s="158"/>
      <c r="E5" s="158"/>
      <c r="F5" s="269"/>
      <c r="G5" s="269"/>
      <c r="H5" s="269"/>
      <c r="I5" s="269"/>
      <c r="J5" s="269"/>
      <c r="K5" s="269"/>
      <c r="L5" s="269"/>
      <c r="M5" s="269"/>
      <c r="N5" s="269"/>
    </row>
    <row r="6" spans="2:14" ht="63.75" customHeight="1">
      <c r="B6" s="144"/>
      <c r="C6" s="144"/>
      <c r="D6" s="158"/>
      <c r="E6" s="158"/>
      <c r="F6" s="269"/>
      <c r="G6" s="269"/>
      <c r="H6" s="269"/>
      <c r="I6" s="269"/>
      <c r="J6" s="269"/>
      <c r="K6" s="269"/>
      <c r="L6" s="269"/>
      <c r="M6" s="269"/>
      <c r="N6" s="269"/>
    </row>
    <row r="7" spans="2:14" ht="87.75" customHeight="1">
      <c r="B7" s="262" t="s">
        <v>241</v>
      </c>
      <c r="C7" s="262"/>
      <c r="D7" s="262"/>
      <c r="E7" s="262"/>
      <c r="F7" s="269"/>
      <c r="G7" s="269"/>
      <c r="H7" s="269"/>
      <c r="I7" s="269"/>
      <c r="J7" s="269"/>
      <c r="K7" s="269"/>
      <c r="L7" s="269"/>
      <c r="M7" s="269"/>
      <c r="N7" s="269"/>
    </row>
    <row r="8" spans="2:8" ht="35.25">
      <c r="B8" s="145"/>
      <c r="C8" s="146"/>
      <c r="D8" s="147"/>
      <c r="E8" s="147"/>
      <c r="F8" s="144"/>
      <c r="G8" s="144"/>
      <c r="H8" s="1"/>
    </row>
    <row r="9" spans="2:8" ht="138">
      <c r="B9" s="148" t="s">
        <v>12</v>
      </c>
      <c r="C9" s="148" t="s">
        <v>11</v>
      </c>
      <c r="D9" s="270" t="s">
        <v>13</v>
      </c>
      <c r="E9" s="270"/>
      <c r="F9" s="144"/>
      <c r="G9" s="144"/>
      <c r="H9" s="1"/>
    </row>
    <row r="10" spans="2:8" ht="76.5" customHeight="1">
      <c r="B10" s="163">
        <v>801</v>
      </c>
      <c r="C10" s="263" t="s">
        <v>242</v>
      </c>
      <c r="D10" s="263"/>
      <c r="E10" s="264"/>
      <c r="F10" s="144"/>
      <c r="G10" s="144"/>
      <c r="H10" s="1"/>
    </row>
    <row r="11" spans="2:8" ht="137.25" customHeight="1">
      <c r="B11" s="149" t="s">
        <v>61</v>
      </c>
      <c r="C11" s="150" t="s">
        <v>197</v>
      </c>
      <c r="D11" s="267" t="s">
        <v>243</v>
      </c>
      <c r="E11" s="267"/>
      <c r="F11" s="144"/>
      <c r="G11" s="144"/>
      <c r="H11" s="1"/>
    </row>
    <row r="12" spans="2:8" ht="124.5" customHeight="1">
      <c r="B12" s="150" t="s">
        <v>61</v>
      </c>
      <c r="C12" s="150" t="s">
        <v>99</v>
      </c>
      <c r="D12" s="267" t="s">
        <v>244</v>
      </c>
      <c r="E12" s="267"/>
      <c r="F12" s="144"/>
      <c r="G12" s="144"/>
      <c r="H12" s="1"/>
    </row>
    <row r="13" spans="2:8" ht="99.75" customHeight="1">
      <c r="B13" s="150" t="s">
        <v>61</v>
      </c>
      <c r="C13" s="151" t="s">
        <v>100</v>
      </c>
      <c r="D13" s="267" t="s">
        <v>245</v>
      </c>
      <c r="E13" s="267"/>
      <c r="F13" s="144"/>
      <c r="G13" s="144"/>
      <c r="H13" s="1"/>
    </row>
    <row r="14" spans="2:8" ht="142.5" customHeight="1">
      <c r="B14" s="150" t="s">
        <v>61</v>
      </c>
      <c r="C14" s="150" t="s">
        <v>102</v>
      </c>
      <c r="D14" s="267" t="s">
        <v>246</v>
      </c>
      <c r="E14" s="267"/>
      <c r="F14" s="144"/>
      <c r="G14" s="144"/>
      <c r="H14" s="1"/>
    </row>
    <row r="15" spans="2:8" ht="159.75" customHeight="1">
      <c r="B15" s="150" t="s">
        <v>61</v>
      </c>
      <c r="C15" s="150" t="s">
        <v>103</v>
      </c>
      <c r="D15" s="259" t="s">
        <v>247</v>
      </c>
      <c r="E15" s="259"/>
      <c r="F15" s="144"/>
      <c r="G15" s="144"/>
      <c r="H15" s="1"/>
    </row>
    <row r="16" spans="2:8" ht="70.5" customHeight="1">
      <c r="B16" s="150" t="s">
        <v>61</v>
      </c>
      <c r="C16" s="150" t="s">
        <v>104</v>
      </c>
      <c r="D16" s="259" t="s">
        <v>105</v>
      </c>
      <c r="E16" s="259"/>
      <c r="F16" s="144"/>
      <c r="G16" s="144"/>
      <c r="H16" s="1"/>
    </row>
    <row r="17" spans="2:8" ht="70.5" customHeight="1">
      <c r="B17" s="150" t="s">
        <v>61</v>
      </c>
      <c r="C17" s="150" t="s">
        <v>106</v>
      </c>
      <c r="D17" s="259" t="s">
        <v>248</v>
      </c>
      <c r="E17" s="259"/>
      <c r="F17" s="144"/>
      <c r="G17" s="144"/>
      <c r="H17" s="1"/>
    </row>
    <row r="18" spans="2:8" ht="80.25" customHeight="1">
      <c r="B18" s="150" t="s">
        <v>61</v>
      </c>
      <c r="C18" s="150" t="s">
        <v>259</v>
      </c>
      <c r="D18" s="259" t="s">
        <v>227</v>
      </c>
      <c r="E18" s="259"/>
      <c r="F18" s="144"/>
      <c r="G18" s="144"/>
      <c r="H18" s="1"/>
    </row>
    <row r="19" spans="2:8" ht="93.75" customHeight="1">
      <c r="B19" s="150" t="s">
        <v>61</v>
      </c>
      <c r="C19" s="150" t="s">
        <v>107</v>
      </c>
      <c r="D19" s="259" t="s">
        <v>249</v>
      </c>
      <c r="E19" s="259"/>
      <c r="F19" s="144"/>
      <c r="G19" s="144"/>
      <c r="H19" s="1"/>
    </row>
    <row r="20" spans="2:8" ht="93" customHeight="1">
      <c r="B20" s="150" t="s">
        <v>61</v>
      </c>
      <c r="C20" s="150" t="s">
        <v>250</v>
      </c>
      <c r="D20" s="265" t="s">
        <v>251</v>
      </c>
      <c r="E20" s="266"/>
      <c r="F20" s="144"/>
      <c r="G20" s="144"/>
      <c r="H20" s="1"/>
    </row>
    <row r="21" spans="2:8" ht="101.25" customHeight="1">
      <c r="B21" s="150" t="s">
        <v>61</v>
      </c>
      <c r="C21" s="150" t="s">
        <v>258</v>
      </c>
      <c r="D21" s="259" t="s">
        <v>262</v>
      </c>
      <c r="E21" s="259"/>
      <c r="F21" s="144"/>
      <c r="G21" s="144"/>
      <c r="H21" s="1"/>
    </row>
    <row r="22" spans="2:8" ht="72" customHeight="1">
      <c r="B22" s="150" t="s">
        <v>61</v>
      </c>
      <c r="C22" s="150" t="s">
        <v>155</v>
      </c>
      <c r="D22" s="273" t="s">
        <v>252</v>
      </c>
      <c r="E22" s="273"/>
      <c r="F22" s="144"/>
      <c r="G22" s="144"/>
      <c r="H22" s="1"/>
    </row>
    <row r="23" spans="2:8" ht="133.5" customHeight="1">
      <c r="B23" s="150" t="s">
        <v>61</v>
      </c>
      <c r="C23" s="150" t="s">
        <v>263</v>
      </c>
      <c r="D23" s="259" t="s">
        <v>253</v>
      </c>
      <c r="E23" s="259"/>
      <c r="F23" s="144"/>
      <c r="G23" s="144"/>
      <c r="H23" s="1"/>
    </row>
    <row r="24" spans="2:8" ht="131.25" customHeight="1">
      <c r="B24" s="150" t="s">
        <v>61</v>
      </c>
      <c r="C24" s="150" t="s">
        <v>264</v>
      </c>
      <c r="D24" s="259" t="s">
        <v>292</v>
      </c>
      <c r="E24" s="259"/>
      <c r="F24" s="144"/>
      <c r="G24" s="144"/>
      <c r="H24" s="1"/>
    </row>
    <row r="25" spans="2:8" ht="103.5" customHeight="1">
      <c r="B25" s="150" t="s">
        <v>61</v>
      </c>
      <c r="C25" s="150" t="s">
        <v>254</v>
      </c>
      <c r="D25" s="265" t="s">
        <v>268</v>
      </c>
      <c r="E25" s="266"/>
      <c r="F25" s="144"/>
      <c r="G25" s="144"/>
      <c r="H25" s="1"/>
    </row>
    <row r="26" spans="2:8" ht="75.75" customHeight="1">
      <c r="B26" s="150" t="s">
        <v>61</v>
      </c>
      <c r="C26" s="150" t="s">
        <v>108</v>
      </c>
      <c r="D26" s="259" t="s">
        <v>255</v>
      </c>
      <c r="E26" s="259"/>
      <c r="F26" s="144"/>
      <c r="G26" s="144"/>
      <c r="H26" s="1"/>
    </row>
    <row r="27" spans="2:8" ht="161.25" customHeight="1">
      <c r="B27" s="152">
        <v>801</v>
      </c>
      <c r="C27" s="153" t="s">
        <v>256</v>
      </c>
      <c r="D27" s="271" t="s">
        <v>267</v>
      </c>
      <c r="E27" s="272"/>
      <c r="F27" s="144"/>
      <c r="G27" s="144"/>
      <c r="H27" s="1"/>
    </row>
    <row r="28" spans="2:8" ht="105.75" customHeight="1">
      <c r="B28" s="150" t="s">
        <v>61</v>
      </c>
      <c r="C28" s="150" t="s">
        <v>109</v>
      </c>
      <c r="D28" s="259" t="s">
        <v>269</v>
      </c>
      <c r="E28" s="259"/>
      <c r="F28" s="144"/>
      <c r="G28" s="144"/>
      <c r="H28" s="1"/>
    </row>
    <row r="29" ht="48.75" customHeight="1"/>
    <row r="30" spans="5:6" ht="35.25">
      <c r="E30" s="259"/>
      <c r="F30" s="259"/>
    </row>
  </sheetData>
  <sheetProtection/>
  <mergeCells count="24">
    <mergeCell ref="D27:E27"/>
    <mergeCell ref="D13:E13"/>
    <mergeCell ref="D16:E16"/>
    <mergeCell ref="D22:E22"/>
    <mergeCell ref="D17:E17"/>
    <mergeCell ref="D18:E18"/>
    <mergeCell ref="D15:E15"/>
    <mergeCell ref="D21:E21"/>
    <mergeCell ref="F4:N7"/>
    <mergeCell ref="E30:F30"/>
    <mergeCell ref="D9:E9"/>
    <mergeCell ref="D11:E11"/>
    <mergeCell ref="D12:E12"/>
    <mergeCell ref="D20:E20"/>
    <mergeCell ref="D23:E23"/>
    <mergeCell ref="D28:E28"/>
    <mergeCell ref="D24:E24"/>
    <mergeCell ref="D26:E26"/>
    <mergeCell ref="D3:H3"/>
    <mergeCell ref="B7:E7"/>
    <mergeCell ref="C10:E10"/>
    <mergeCell ref="D25:E25"/>
    <mergeCell ref="D19:E19"/>
    <mergeCell ref="D14:E14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L66"/>
  <sheetViews>
    <sheetView view="pageBreakPreview" zoomScale="44" zoomScaleSheetLayoutView="44" zoomScalePageLayoutView="0" workbookViewId="0" topLeftCell="A44">
      <selection activeCell="I49" sqref="I49"/>
    </sheetView>
  </sheetViews>
  <sheetFormatPr defaultColWidth="9.00390625" defaultRowHeight="12.75"/>
  <cols>
    <col min="1" max="1" width="20.875" style="0" customWidth="1"/>
    <col min="2" max="2" width="28.375" style="0" customWidth="1"/>
    <col min="3" max="3" width="83.75390625" style="4" customWidth="1"/>
    <col min="4" max="4" width="149.75390625" style="7" customWidth="1"/>
    <col min="5" max="5" width="14.375" style="7" hidden="1" customWidth="1"/>
    <col min="6" max="6" width="25.375" style="7" hidden="1" customWidth="1"/>
    <col min="7" max="7" width="49.00390625" style="4" customWidth="1"/>
    <col min="8" max="8" width="41.25390625" style="0" customWidth="1"/>
    <col min="9" max="9" width="50.375" style="0" customWidth="1"/>
  </cols>
  <sheetData>
    <row r="1" spans="2:12" ht="54" customHeight="1">
      <c r="B1" s="222"/>
      <c r="C1" s="223"/>
      <c r="D1" s="224"/>
      <c r="E1" s="224"/>
      <c r="F1" s="224"/>
      <c r="G1" s="223"/>
      <c r="H1" s="222"/>
      <c r="I1" s="222" t="s">
        <v>285</v>
      </c>
      <c r="J1" s="222"/>
      <c r="K1" s="222"/>
      <c r="L1" s="222"/>
    </row>
    <row r="2" spans="2:12" ht="43.5" customHeight="1">
      <c r="B2" s="222"/>
      <c r="C2" s="223"/>
      <c r="D2" s="224"/>
      <c r="E2" s="224"/>
      <c r="F2" s="224"/>
      <c r="G2" s="223"/>
      <c r="H2" s="274" t="s">
        <v>287</v>
      </c>
      <c r="I2" s="275"/>
      <c r="J2" s="275"/>
      <c r="K2" s="275"/>
      <c r="L2" s="222"/>
    </row>
    <row r="3" spans="2:12" ht="36.75" customHeight="1">
      <c r="B3" s="222"/>
      <c r="C3" s="223"/>
      <c r="D3" s="224"/>
      <c r="E3" s="224"/>
      <c r="F3" s="224" t="s">
        <v>230</v>
      </c>
      <c r="G3" s="225"/>
      <c r="H3" s="275"/>
      <c r="I3" s="275"/>
      <c r="J3" s="275"/>
      <c r="K3" s="275"/>
      <c r="L3" s="222"/>
    </row>
    <row r="4" spans="2:12" s="1" customFormat="1" ht="138" customHeight="1">
      <c r="B4" s="222"/>
      <c r="C4" s="226"/>
      <c r="D4" s="224"/>
      <c r="E4" s="224"/>
      <c r="F4" s="227" t="s">
        <v>284</v>
      </c>
      <c r="G4" s="228"/>
      <c r="H4" s="275"/>
      <c r="I4" s="275"/>
      <c r="J4" s="275"/>
      <c r="K4" s="275"/>
      <c r="L4" s="222"/>
    </row>
    <row r="5" spans="2:12" s="14" customFormat="1" ht="152.25" customHeight="1">
      <c r="B5" s="278" t="s">
        <v>201</v>
      </c>
      <c r="C5" s="279"/>
      <c r="D5" s="279"/>
      <c r="E5" s="279"/>
      <c r="F5" s="279"/>
      <c r="G5" s="279"/>
      <c r="H5" s="275"/>
      <c r="I5" s="275"/>
      <c r="J5" s="275"/>
      <c r="K5" s="275"/>
      <c r="L5" s="222"/>
    </row>
    <row r="6" spans="2:12" s="14" customFormat="1" ht="150">
      <c r="B6" s="218" t="s">
        <v>14</v>
      </c>
      <c r="C6" s="218" t="s">
        <v>159</v>
      </c>
      <c r="D6" s="218" t="s">
        <v>10</v>
      </c>
      <c r="E6" s="218"/>
      <c r="F6" s="218" t="s">
        <v>156</v>
      </c>
      <c r="G6" s="230" t="s">
        <v>316</v>
      </c>
      <c r="H6" s="231" t="s">
        <v>220</v>
      </c>
      <c r="I6" s="232" t="s">
        <v>317</v>
      </c>
      <c r="J6" s="222"/>
      <c r="K6" s="222"/>
      <c r="L6" s="222"/>
    </row>
    <row r="7" spans="2:12" s="3" customFormat="1" ht="28.5" customHeight="1">
      <c r="B7" s="233">
        <v>1</v>
      </c>
      <c r="C7" s="233">
        <v>2</v>
      </c>
      <c r="D7" s="233">
        <v>3</v>
      </c>
      <c r="E7" s="234"/>
      <c r="F7" s="233">
        <v>4</v>
      </c>
      <c r="G7" s="233">
        <v>5</v>
      </c>
      <c r="H7" s="235"/>
      <c r="I7" s="235"/>
      <c r="J7" s="222"/>
      <c r="K7" s="222"/>
      <c r="L7" s="222"/>
    </row>
    <row r="8" spans="2:12" s="14" customFormat="1" ht="45.75" customHeight="1">
      <c r="B8" s="236" t="s">
        <v>62</v>
      </c>
      <c r="C8" s="237" t="s">
        <v>16</v>
      </c>
      <c r="D8" s="238" t="s">
        <v>110</v>
      </c>
      <c r="E8" s="239">
        <f>E9+E28</f>
        <v>5185.54</v>
      </c>
      <c r="F8" s="239">
        <f>F9</f>
        <v>0</v>
      </c>
      <c r="G8" s="239">
        <f>G9</f>
        <v>224000</v>
      </c>
      <c r="H8" s="242"/>
      <c r="I8" s="246">
        <f>G8++H8</f>
        <v>224000</v>
      </c>
      <c r="J8" s="222"/>
      <c r="K8" s="222"/>
      <c r="L8" s="222"/>
    </row>
    <row r="9" spans="2:12" s="14" customFormat="1" ht="34.5" customHeight="1">
      <c r="B9" s="236" t="s">
        <v>62</v>
      </c>
      <c r="C9" s="237" t="s">
        <v>233</v>
      </c>
      <c r="D9" s="234" t="s">
        <v>111</v>
      </c>
      <c r="E9" s="240">
        <f>E10+E14+E19+E22</f>
        <v>5185.54</v>
      </c>
      <c r="F9" s="240">
        <f>F10+F19+F22+F42</f>
        <v>0</v>
      </c>
      <c r="G9" s="240">
        <f>G10+G19+G22+G42</f>
        <v>224000</v>
      </c>
      <c r="H9" s="242"/>
      <c r="I9" s="242"/>
      <c r="J9" s="222"/>
      <c r="K9" s="222"/>
      <c r="L9" s="222"/>
    </row>
    <row r="10" spans="2:12" s="14" customFormat="1" ht="40.5" customHeight="1">
      <c r="B10" s="236" t="s">
        <v>62</v>
      </c>
      <c r="C10" s="241" t="s">
        <v>17</v>
      </c>
      <c r="D10" s="238" t="s">
        <v>18</v>
      </c>
      <c r="E10" s="239">
        <f>E11+E12+E13</f>
        <v>1022.21</v>
      </c>
      <c r="F10" s="239">
        <f>F11+F12+F13</f>
        <v>0</v>
      </c>
      <c r="G10" s="239">
        <f>G11+G12+G13</f>
        <v>12000</v>
      </c>
      <c r="H10" s="242"/>
      <c r="I10" s="242"/>
      <c r="J10" s="222"/>
      <c r="K10" s="222"/>
      <c r="L10" s="222"/>
    </row>
    <row r="11" spans="2:12" s="14" customFormat="1" ht="236.25" customHeight="1">
      <c r="B11" s="233">
        <v>182</v>
      </c>
      <c r="C11" s="242" t="s">
        <v>112</v>
      </c>
      <c r="D11" s="234" t="s">
        <v>319</v>
      </c>
      <c r="E11" s="240">
        <v>1022.21</v>
      </c>
      <c r="F11" s="240">
        <v>0</v>
      </c>
      <c r="G11" s="240">
        <v>12000</v>
      </c>
      <c r="H11" s="242"/>
      <c r="I11" s="246">
        <f>G11+H11</f>
        <v>12000</v>
      </c>
      <c r="J11" s="222"/>
      <c r="K11" s="222"/>
      <c r="L11" s="222"/>
    </row>
    <row r="12" spans="2:12" s="14" customFormat="1" ht="113.25" customHeight="1" hidden="1">
      <c r="B12" s="233">
        <v>182</v>
      </c>
      <c r="C12" s="242" t="s">
        <v>113</v>
      </c>
      <c r="D12" s="243" t="s">
        <v>114</v>
      </c>
      <c r="E12" s="240">
        <v>0</v>
      </c>
      <c r="F12" s="240"/>
      <c r="G12" s="240"/>
      <c r="H12" s="242"/>
      <c r="I12" s="246">
        <f aca="true" t="shared" si="0" ref="I12:I56">G12+H12</f>
        <v>0</v>
      </c>
      <c r="J12" s="222"/>
      <c r="K12" s="222"/>
      <c r="L12" s="222"/>
    </row>
    <row r="13" spans="2:12" s="14" customFormat="1" ht="53.25" customHeight="1" hidden="1">
      <c r="B13" s="233">
        <v>182</v>
      </c>
      <c r="C13" s="242" t="s">
        <v>115</v>
      </c>
      <c r="D13" s="243" t="s">
        <v>116</v>
      </c>
      <c r="E13" s="240">
        <v>0</v>
      </c>
      <c r="F13" s="240"/>
      <c r="G13" s="240"/>
      <c r="H13" s="242"/>
      <c r="I13" s="246">
        <f t="shared" si="0"/>
        <v>0</v>
      </c>
      <c r="J13" s="222"/>
      <c r="K13" s="222"/>
      <c r="L13" s="222"/>
    </row>
    <row r="14" spans="2:12" s="14" customFormat="1" ht="76.5" hidden="1">
      <c r="B14" s="244" t="s">
        <v>63</v>
      </c>
      <c r="C14" s="242" t="s">
        <v>54</v>
      </c>
      <c r="D14" s="234" t="s">
        <v>19</v>
      </c>
      <c r="E14" s="240">
        <f>E18+E17+E16+E15</f>
        <v>0</v>
      </c>
      <c r="F14" s="240">
        <f>F18+F17+F16+F15</f>
        <v>0</v>
      </c>
      <c r="G14" s="240">
        <f>G18+G17+G16+G15</f>
        <v>0</v>
      </c>
      <c r="H14" s="242"/>
      <c r="I14" s="246">
        <f t="shared" si="0"/>
        <v>0</v>
      </c>
      <c r="J14" s="222"/>
      <c r="K14" s="222"/>
      <c r="L14" s="222"/>
    </row>
    <row r="15" spans="2:12" s="14" customFormat="1" ht="76.5" hidden="1">
      <c r="B15" s="233">
        <v>100</v>
      </c>
      <c r="C15" s="242" t="s">
        <v>64</v>
      </c>
      <c r="D15" s="245" t="s">
        <v>117</v>
      </c>
      <c r="E15" s="233">
        <v>0</v>
      </c>
      <c r="F15" s="233">
        <v>0</v>
      </c>
      <c r="G15" s="246">
        <f>E15+F15</f>
        <v>0</v>
      </c>
      <c r="H15" s="242"/>
      <c r="I15" s="246">
        <f t="shared" si="0"/>
        <v>0</v>
      </c>
      <c r="J15" s="222"/>
      <c r="K15" s="222"/>
      <c r="L15" s="222"/>
    </row>
    <row r="16" spans="2:12" s="14" customFormat="1" ht="153" hidden="1">
      <c r="B16" s="233">
        <v>100</v>
      </c>
      <c r="C16" s="242" t="s">
        <v>65</v>
      </c>
      <c r="D16" s="245" t="s">
        <v>118</v>
      </c>
      <c r="E16" s="233">
        <v>0</v>
      </c>
      <c r="F16" s="233">
        <v>0</v>
      </c>
      <c r="G16" s="246">
        <f>E16+F16</f>
        <v>0</v>
      </c>
      <c r="H16" s="242"/>
      <c r="I16" s="246">
        <f t="shared" si="0"/>
        <v>0</v>
      </c>
      <c r="J16" s="222"/>
      <c r="K16" s="222"/>
      <c r="L16" s="222"/>
    </row>
    <row r="17" spans="2:12" s="14" customFormat="1" ht="114.75" hidden="1">
      <c r="B17" s="233">
        <v>100</v>
      </c>
      <c r="C17" s="242" t="s">
        <v>66</v>
      </c>
      <c r="D17" s="245" t="s">
        <v>119</v>
      </c>
      <c r="E17" s="240">
        <v>0</v>
      </c>
      <c r="F17" s="240">
        <v>0</v>
      </c>
      <c r="G17" s="246">
        <f>E17+F17</f>
        <v>0</v>
      </c>
      <c r="H17" s="242"/>
      <c r="I17" s="246">
        <f t="shared" si="0"/>
        <v>0</v>
      </c>
      <c r="J17" s="222"/>
      <c r="K17" s="222"/>
      <c r="L17" s="222"/>
    </row>
    <row r="18" spans="2:12" s="14" customFormat="1" ht="114.75" hidden="1">
      <c r="B18" s="233">
        <v>100</v>
      </c>
      <c r="C18" s="242" t="s">
        <v>67</v>
      </c>
      <c r="D18" s="245" t="s">
        <v>119</v>
      </c>
      <c r="E18" s="240">
        <v>0</v>
      </c>
      <c r="F18" s="233">
        <v>0</v>
      </c>
      <c r="G18" s="246">
        <f>E18+F18</f>
        <v>0</v>
      </c>
      <c r="H18" s="242"/>
      <c r="I18" s="246">
        <f t="shared" si="0"/>
        <v>0</v>
      </c>
      <c r="J18" s="222"/>
      <c r="K18" s="222"/>
      <c r="L18" s="222"/>
    </row>
    <row r="19" spans="2:12" s="15" customFormat="1" ht="44.25" customHeight="1">
      <c r="B19" s="236" t="s">
        <v>62</v>
      </c>
      <c r="C19" s="237" t="s">
        <v>20</v>
      </c>
      <c r="D19" s="238" t="s">
        <v>21</v>
      </c>
      <c r="E19" s="239">
        <f aca="true" t="shared" si="1" ref="E19:G20">E20</f>
        <v>50</v>
      </c>
      <c r="F19" s="239">
        <f t="shared" si="1"/>
        <v>0</v>
      </c>
      <c r="G19" s="239">
        <f t="shared" si="1"/>
        <v>10000</v>
      </c>
      <c r="H19" s="241"/>
      <c r="I19" s="246">
        <f t="shared" si="0"/>
        <v>10000</v>
      </c>
      <c r="J19" s="247"/>
      <c r="K19" s="247"/>
      <c r="L19" s="247"/>
    </row>
    <row r="20" spans="2:12" s="14" customFormat="1" ht="86.25" customHeight="1">
      <c r="B20" s="244" t="s">
        <v>68</v>
      </c>
      <c r="C20" s="233" t="s">
        <v>22</v>
      </c>
      <c r="D20" s="234" t="s">
        <v>23</v>
      </c>
      <c r="E20" s="240">
        <f t="shared" si="1"/>
        <v>50</v>
      </c>
      <c r="F20" s="240">
        <f t="shared" si="1"/>
        <v>0</v>
      </c>
      <c r="G20" s="240">
        <f t="shared" si="1"/>
        <v>10000</v>
      </c>
      <c r="H20" s="242"/>
      <c r="I20" s="246">
        <f t="shared" si="0"/>
        <v>10000</v>
      </c>
      <c r="J20" s="222"/>
      <c r="K20" s="222"/>
      <c r="L20" s="222"/>
    </row>
    <row r="21" spans="2:12" s="14" customFormat="1" ht="99" customHeight="1">
      <c r="B21" s="233">
        <v>182</v>
      </c>
      <c r="C21" s="233" t="s">
        <v>120</v>
      </c>
      <c r="D21" s="234" t="s">
        <v>23</v>
      </c>
      <c r="E21" s="240">
        <v>50</v>
      </c>
      <c r="F21" s="240"/>
      <c r="G21" s="240">
        <v>10000</v>
      </c>
      <c r="H21" s="242"/>
      <c r="I21" s="246">
        <f t="shared" si="0"/>
        <v>10000</v>
      </c>
      <c r="J21" s="222"/>
      <c r="K21" s="222"/>
      <c r="L21" s="222"/>
    </row>
    <row r="22" spans="2:12" s="15" customFormat="1" ht="46.5" customHeight="1">
      <c r="B22" s="236" t="s">
        <v>62</v>
      </c>
      <c r="C22" s="237" t="s">
        <v>24</v>
      </c>
      <c r="D22" s="238" t="s">
        <v>25</v>
      </c>
      <c r="E22" s="239">
        <f>E23+E25</f>
        <v>4113.33</v>
      </c>
      <c r="F22" s="239">
        <f>F23+F25</f>
        <v>0</v>
      </c>
      <c r="G22" s="239">
        <f>G23++G25</f>
        <v>202000</v>
      </c>
      <c r="H22" s="241"/>
      <c r="I22" s="246">
        <f t="shared" si="0"/>
        <v>202000</v>
      </c>
      <c r="J22" s="247"/>
      <c r="K22" s="247"/>
      <c r="L22" s="247"/>
    </row>
    <row r="23" spans="2:12" s="15" customFormat="1" ht="36.75" customHeight="1">
      <c r="B23" s="244" t="s">
        <v>68</v>
      </c>
      <c r="C23" s="233" t="s">
        <v>121</v>
      </c>
      <c r="D23" s="234" t="s">
        <v>320</v>
      </c>
      <c r="E23" s="240">
        <f>E24</f>
        <v>562.5</v>
      </c>
      <c r="F23" s="240"/>
      <c r="G23" s="240">
        <f>G24</f>
        <v>28000</v>
      </c>
      <c r="H23" s="241"/>
      <c r="I23" s="246">
        <f t="shared" si="0"/>
        <v>28000</v>
      </c>
      <c r="J23" s="247"/>
      <c r="K23" s="247"/>
      <c r="L23" s="247"/>
    </row>
    <row r="24" spans="2:12" s="15" customFormat="1" ht="147" customHeight="1">
      <c r="B24" s="233">
        <v>182</v>
      </c>
      <c r="C24" s="233" t="s">
        <v>122</v>
      </c>
      <c r="D24" s="245" t="s">
        <v>123</v>
      </c>
      <c r="E24" s="240">
        <v>562.5</v>
      </c>
      <c r="F24" s="240"/>
      <c r="G24" s="240">
        <v>28000</v>
      </c>
      <c r="H24" s="241"/>
      <c r="I24" s="246">
        <f t="shared" si="0"/>
        <v>28000</v>
      </c>
      <c r="J24" s="247"/>
      <c r="K24" s="247"/>
      <c r="L24" s="247"/>
    </row>
    <row r="25" spans="2:12" s="14" customFormat="1" ht="36.75" customHeight="1">
      <c r="B25" s="244" t="s">
        <v>68</v>
      </c>
      <c r="C25" s="233" t="s">
        <v>124</v>
      </c>
      <c r="D25" s="234" t="s">
        <v>321</v>
      </c>
      <c r="E25" s="240">
        <f>E26+E27</f>
        <v>3550.83</v>
      </c>
      <c r="F25" s="240">
        <f>F26+F27</f>
        <v>0</v>
      </c>
      <c r="G25" s="240">
        <f>G26+G27</f>
        <v>174000</v>
      </c>
      <c r="H25" s="242"/>
      <c r="I25" s="246">
        <f t="shared" si="0"/>
        <v>174000</v>
      </c>
      <c r="J25" s="222"/>
      <c r="K25" s="222"/>
      <c r="L25" s="222"/>
    </row>
    <row r="26" spans="2:12" s="14" customFormat="1" ht="75" customHeight="1">
      <c r="B26" s="244" t="s">
        <v>68</v>
      </c>
      <c r="C26" s="233" t="s">
        <v>219</v>
      </c>
      <c r="D26" s="243" t="s">
        <v>160</v>
      </c>
      <c r="E26" s="240">
        <v>2847.31</v>
      </c>
      <c r="F26" s="240"/>
      <c r="G26" s="240">
        <v>84000</v>
      </c>
      <c r="H26" s="242"/>
      <c r="I26" s="246">
        <f t="shared" si="0"/>
        <v>84000</v>
      </c>
      <c r="J26" s="222"/>
      <c r="K26" s="222"/>
      <c r="L26" s="222"/>
    </row>
    <row r="27" spans="2:12" s="14" customFormat="1" ht="71.25" customHeight="1">
      <c r="B27" s="244" t="s">
        <v>68</v>
      </c>
      <c r="C27" s="233" t="s">
        <v>157</v>
      </c>
      <c r="D27" s="245" t="s">
        <v>158</v>
      </c>
      <c r="E27" s="240">
        <v>703.52</v>
      </c>
      <c r="F27" s="240"/>
      <c r="G27" s="240">
        <v>90000</v>
      </c>
      <c r="H27" s="242"/>
      <c r="I27" s="246">
        <f t="shared" si="0"/>
        <v>90000</v>
      </c>
      <c r="J27" s="222"/>
      <c r="K27" s="222"/>
      <c r="L27" s="222"/>
    </row>
    <row r="28" spans="2:12" s="14" customFormat="1" ht="16.5" customHeight="1" hidden="1">
      <c r="B28" s="244"/>
      <c r="C28" s="233"/>
      <c r="D28" s="234" t="s">
        <v>26</v>
      </c>
      <c r="E28" s="240">
        <v>0</v>
      </c>
      <c r="F28" s="240">
        <f>F29+F35+F39</f>
        <v>0</v>
      </c>
      <c r="G28" s="240">
        <f>G29+G35+G39</f>
        <v>0</v>
      </c>
      <c r="H28" s="242"/>
      <c r="I28" s="246">
        <f t="shared" si="0"/>
        <v>0</v>
      </c>
      <c r="J28" s="222"/>
      <c r="K28" s="222"/>
      <c r="L28" s="222"/>
    </row>
    <row r="29" spans="2:12" s="15" customFormat="1" ht="75.75" hidden="1">
      <c r="B29" s="236" t="s">
        <v>62</v>
      </c>
      <c r="C29" s="237" t="s">
        <v>27</v>
      </c>
      <c r="D29" s="238" t="s">
        <v>28</v>
      </c>
      <c r="E29" s="239">
        <f>E30</f>
        <v>0</v>
      </c>
      <c r="F29" s="239">
        <f>F30</f>
        <v>0</v>
      </c>
      <c r="G29" s="239">
        <f>G30</f>
        <v>0</v>
      </c>
      <c r="H29" s="241"/>
      <c r="I29" s="246">
        <f t="shared" si="0"/>
        <v>0</v>
      </c>
      <c r="J29" s="247"/>
      <c r="K29" s="247"/>
      <c r="L29" s="247"/>
    </row>
    <row r="30" spans="2:12" s="14" customFormat="1" ht="229.5" hidden="1">
      <c r="B30" s="244" t="s">
        <v>62</v>
      </c>
      <c r="C30" s="233" t="s">
        <v>69</v>
      </c>
      <c r="D30" s="243" t="s">
        <v>125</v>
      </c>
      <c r="E30" s="240">
        <v>0</v>
      </c>
      <c r="F30" s="240">
        <v>0</v>
      </c>
      <c r="G30" s="240">
        <v>0</v>
      </c>
      <c r="H30" s="242"/>
      <c r="I30" s="246">
        <f t="shared" si="0"/>
        <v>0</v>
      </c>
      <c r="J30" s="222"/>
      <c r="K30" s="222"/>
      <c r="L30" s="222"/>
    </row>
    <row r="31" spans="2:12" s="14" customFormat="1" ht="191.25" hidden="1">
      <c r="B31" s="244" t="s">
        <v>62</v>
      </c>
      <c r="C31" s="233" t="s">
        <v>126</v>
      </c>
      <c r="D31" s="248" t="s">
        <v>127</v>
      </c>
      <c r="E31" s="240">
        <v>0</v>
      </c>
      <c r="F31" s="240">
        <v>0</v>
      </c>
      <c r="G31" s="240">
        <f>G32</f>
        <v>0</v>
      </c>
      <c r="H31" s="242"/>
      <c r="I31" s="246">
        <f t="shared" si="0"/>
        <v>0</v>
      </c>
      <c r="J31" s="222"/>
      <c r="K31" s="222"/>
      <c r="L31" s="222"/>
    </row>
    <row r="32" spans="2:12" s="14" customFormat="1" ht="130.5" customHeight="1" hidden="1">
      <c r="B32" s="244" t="s">
        <v>128</v>
      </c>
      <c r="C32" s="233" t="s">
        <v>129</v>
      </c>
      <c r="D32" s="243" t="s">
        <v>130</v>
      </c>
      <c r="E32" s="240">
        <v>0</v>
      </c>
      <c r="F32" s="240">
        <v>0</v>
      </c>
      <c r="G32" s="240">
        <v>0</v>
      </c>
      <c r="H32" s="242"/>
      <c r="I32" s="246">
        <f t="shared" si="0"/>
        <v>0</v>
      </c>
      <c r="J32" s="222"/>
      <c r="K32" s="222"/>
      <c r="L32" s="222"/>
    </row>
    <row r="33" spans="2:12" s="14" customFormat="1" ht="229.5" hidden="1">
      <c r="B33" s="244" t="s">
        <v>62</v>
      </c>
      <c r="C33" s="233" t="s">
        <v>131</v>
      </c>
      <c r="D33" s="234" t="s">
        <v>132</v>
      </c>
      <c r="E33" s="240">
        <f>E34</f>
        <v>0</v>
      </c>
      <c r="F33" s="240">
        <v>0</v>
      </c>
      <c r="G33" s="240">
        <f>G34</f>
        <v>0</v>
      </c>
      <c r="H33" s="242"/>
      <c r="I33" s="246">
        <f t="shared" si="0"/>
        <v>0</v>
      </c>
      <c r="J33" s="222"/>
      <c r="K33" s="222"/>
      <c r="L33" s="222"/>
    </row>
    <row r="34" spans="2:12" s="14" customFormat="1" ht="153" hidden="1">
      <c r="B34" s="244" t="s">
        <v>61</v>
      </c>
      <c r="C34" s="233" t="s">
        <v>133</v>
      </c>
      <c r="D34" s="243" t="s">
        <v>134</v>
      </c>
      <c r="E34" s="240">
        <v>0</v>
      </c>
      <c r="F34" s="240">
        <v>0</v>
      </c>
      <c r="G34" s="240">
        <v>0</v>
      </c>
      <c r="H34" s="242"/>
      <c r="I34" s="246">
        <f t="shared" si="0"/>
        <v>0</v>
      </c>
      <c r="J34" s="222"/>
      <c r="K34" s="222"/>
      <c r="L34" s="222"/>
    </row>
    <row r="35" spans="2:12" s="15" customFormat="1" ht="75.75" hidden="1">
      <c r="B35" s="244" t="s">
        <v>62</v>
      </c>
      <c r="C35" s="237" t="s">
        <v>29</v>
      </c>
      <c r="D35" s="238" t="s">
        <v>135</v>
      </c>
      <c r="E35" s="239">
        <f aca="true" t="shared" si="2" ref="E35:G37">E36</f>
        <v>0</v>
      </c>
      <c r="F35" s="239">
        <f t="shared" si="2"/>
        <v>0</v>
      </c>
      <c r="G35" s="249">
        <f t="shared" si="2"/>
        <v>0</v>
      </c>
      <c r="H35" s="241"/>
      <c r="I35" s="246">
        <f t="shared" si="0"/>
        <v>0</v>
      </c>
      <c r="J35" s="247"/>
      <c r="K35" s="247"/>
      <c r="L35" s="247"/>
    </row>
    <row r="36" spans="2:12" s="14" customFormat="1" ht="38.25" hidden="1">
      <c r="B36" s="244" t="s">
        <v>62</v>
      </c>
      <c r="C36" s="233" t="s">
        <v>70</v>
      </c>
      <c r="D36" s="250" t="s">
        <v>71</v>
      </c>
      <c r="E36" s="240">
        <f t="shared" si="2"/>
        <v>0</v>
      </c>
      <c r="F36" s="240">
        <f t="shared" si="2"/>
        <v>0</v>
      </c>
      <c r="G36" s="240">
        <f t="shared" si="2"/>
        <v>0</v>
      </c>
      <c r="H36" s="242"/>
      <c r="I36" s="246">
        <f t="shared" si="0"/>
        <v>0</v>
      </c>
      <c r="J36" s="222"/>
      <c r="K36" s="222"/>
      <c r="L36" s="222"/>
    </row>
    <row r="37" spans="2:12" s="14" customFormat="1" ht="38.25" hidden="1">
      <c r="B37" s="244" t="s">
        <v>62</v>
      </c>
      <c r="C37" s="233" t="s">
        <v>136</v>
      </c>
      <c r="D37" s="251" t="s">
        <v>137</v>
      </c>
      <c r="E37" s="240">
        <f t="shared" si="2"/>
        <v>0</v>
      </c>
      <c r="F37" s="240">
        <f t="shared" si="2"/>
        <v>0</v>
      </c>
      <c r="G37" s="240">
        <f t="shared" si="2"/>
        <v>0</v>
      </c>
      <c r="H37" s="242"/>
      <c r="I37" s="246">
        <f t="shared" si="0"/>
        <v>0</v>
      </c>
      <c r="J37" s="222"/>
      <c r="K37" s="222"/>
      <c r="L37" s="222"/>
    </row>
    <row r="38" spans="2:12" s="14" customFormat="1" ht="76.5" hidden="1">
      <c r="B38" s="244" t="s">
        <v>61</v>
      </c>
      <c r="C38" s="233" t="s">
        <v>100</v>
      </c>
      <c r="D38" s="243" t="s">
        <v>101</v>
      </c>
      <c r="E38" s="240">
        <v>0</v>
      </c>
      <c r="F38" s="240">
        <v>0</v>
      </c>
      <c r="G38" s="240">
        <f>E38+F38</f>
        <v>0</v>
      </c>
      <c r="H38" s="242"/>
      <c r="I38" s="246">
        <f t="shared" si="0"/>
        <v>0</v>
      </c>
      <c r="J38" s="222"/>
      <c r="K38" s="222"/>
      <c r="L38" s="222"/>
    </row>
    <row r="39" spans="2:12" s="15" customFormat="1" ht="75.75" hidden="1">
      <c r="B39" s="244" t="s">
        <v>62</v>
      </c>
      <c r="C39" s="237" t="s">
        <v>138</v>
      </c>
      <c r="D39" s="238" t="s">
        <v>30</v>
      </c>
      <c r="E39" s="239">
        <f aca="true" t="shared" si="3" ref="E39:G40">E40</f>
        <v>0</v>
      </c>
      <c r="F39" s="239">
        <f t="shared" si="3"/>
        <v>0</v>
      </c>
      <c r="G39" s="249">
        <f t="shared" si="3"/>
        <v>0</v>
      </c>
      <c r="H39" s="241"/>
      <c r="I39" s="246">
        <f t="shared" si="0"/>
        <v>0</v>
      </c>
      <c r="J39" s="247"/>
      <c r="K39" s="247"/>
      <c r="L39" s="247"/>
    </row>
    <row r="40" spans="2:12" s="14" customFormat="1" ht="153" hidden="1">
      <c r="B40" s="244" t="s">
        <v>62</v>
      </c>
      <c r="C40" s="233" t="s">
        <v>139</v>
      </c>
      <c r="D40" s="243" t="s">
        <v>140</v>
      </c>
      <c r="E40" s="240">
        <f t="shared" si="3"/>
        <v>0</v>
      </c>
      <c r="F40" s="240">
        <f t="shared" si="3"/>
        <v>0</v>
      </c>
      <c r="G40" s="240">
        <f t="shared" si="3"/>
        <v>0</v>
      </c>
      <c r="H40" s="242"/>
      <c r="I40" s="246">
        <f t="shared" si="0"/>
        <v>0</v>
      </c>
      <c r="J40" s="222"/>
      <c r="K40" s="222"/>
      <c r="L40" s="222"/>
    </row>
    <row r="41" spans="2:12" s="14" customFormat="1" ht="114.75" hidden="1">
      <c r="B41" s="244" t="s">
        <v>128</v>
      </c>
      <c r="C41" s="233" t="s">
        <v>141</v>
      </c>
      <c r="D41" s="243" t="s">
        <v>142</v>
      </c>
      <c r="E41" s="240">
        <v>0</v>
      </c>
      <c r="F41" s="240">
        <v>0</v>
      </c>
      <c r="G41" s="240">
        <f>E41+F41</f>
        <v>0</v>
      </c>
      <c r="H41" s="242"/>
      <c r="I41" s="246">
        <f t="shared" si="0"/>
        <v>0</v>
      </c>
      <c r="J41" s="222"/>
      <c r="K41" s="222"/>
      <c r="L41" s="222"/>
    </row>
    <row r="42" spans="2:12" s="14" customFormat="1" ht="51" customHeight="1" hidden="1">
      <c r="B42" s="244" t="s">
        <v>62</v>
      </c>
      <c r="C42" s="237" t="s">
        <v>198</v>
      </c>
      <c r="D42" s="238" t="s">
        <v>196</v>
      </c>
      <c r="E42" s="240"/>
      <c r="F42" s="240"/>
      <c r="G42" s="239">
        <f>G43</f>
        <v>0</v>
      </c>
      <c r="H42" s="242"/>
      <c r="I42" s="246">
        <f t="shared" si="0"/>
        <v>0</v>
      </c>
      <c r="J42" s="222"/>
      <c r="K42" s="222"/>
      <c r="L42" s="222"/>
    </row>
    <row r="43" spans="2:12" s="14" customFormat="1" ht="204.75" customHeight="1" hidden="1">
      <c r="B43" s="244" t="s">
        <v>61</v>
      </c>
      <c r="C43" s="233" t="s">
        <v>197</v>
      </c>
      <c r="D43" s="245" t="s">
        <v>195</v>
      </c>
      <c r="E43" s="240"/>
      <c r="F43" s="240"/>
      <c r="G43" s="240">
        <v>0</v>
      </c>
      <c r="H43" s="242"/>
      <c r="I43" s="246">
        <f t="shared" si="0"/>
        <v>0</v>
      </c>
      <c r="J43" s="222"/>
      <c r="K43" s="222"/>
      <c r="L43" s="222"/>
    </row>
    <row r="44" spans="2:12" s="16" customFormat="1" ht="54" customHeight="1">
      <c r="B44" s="244" t="s">
        <v>62</v>
      </c>
      <c r="C44" s="237" t="s">
        <v>31</v>
      </c>
      <c r="D44" s="238" t="s">
        <v>143</v>
      </c>
      <c r="E44" s="239" t="e">
        <f aca="true" t="shared" si="4" ref="E44:G46">E45</f>
        <v>#REF!</v>
      </c>
      <c r="F44" s="239" t="e">
        <f t="shared" si="4"/>
        <v>#REF!</v>
      </c>
      <c r="G44" s="239">
        <f t="shared" si="4"/>
        <v>2264800</v>
      </c>
      <c r="H44" s="241">
        <f>H52</f>
        <v>90000</v>
      </c>
      <c r="I44" s="249">
        <f t="shared" si="0"/>
        <v>2354800</v>
      </c>
      <c r="J44" s="252"/>
      <c r="K44" s="252"/>
      <c r="L44" s="252"/>
    </row>
    <row r="45" spans="2:12" s="17" customFormat="1" ht="96.75" customHeight="1">
      <c r="B45" s="244" t="s">
        <v>62</v>
      </c>
      <c r="C45" s="233" t="s">
        <v>271</v>
      </c>
      <c r="D45" s="234" t="s">
        <v>32</v>
      </c>
      <c r="E45" s="240" t="e">
        <f>#REF!</f>
        <v>#REF!</v>
      </c>
      <c r="F45" s="240" t="e">
        <f>F46+F50</f>
        <v>#REF!</v>
      </c>
      <c r="G45" s="240">
        <f>G46+G50</f>
        <v>2264800</v>
      </c>
      <c r="H45" s="257"/>
      <c r="I45" s="246">
        <f t="shared" si="0"/>
        <v>2264800</v>
      </c>
      <c r="J45" s="253"/>
      <c r="K45" s="253"/>
      <c r="L45" s="253"/>
    </row>
    <row r="46" spans="2:12" s="17" customFormat="1" ht="134.25" customHeight="1">
      <c r="B46" s="244" t="s">
        <v>62</v>
      </c>
      <c r="C46" s="233" t="s">
        <v>260</v>
      </c>
      <c r="D46" s="234" t="s">
        <v>276</v>
      </c>
      <c r="E46" s="240" t="e">
        <f t="shared" si="4"/>
        <v>#REF!</v>
      </c>
      <c r="F46" s="240" t="e">
        <f t="shared" si="4"/>
        <v>#REF!</v>
      </c>
      <c r="G46" s="240">
        <f>G47++G49</f>
        <v>2217400</v>
      </c>
      <c r="H46" s="257"/>
      <c r="I46" s="246">
        <f t="shared" si="0"/>
        <v>2217400</v>
      </c>
      <c r="J46" s="253"/>
      <c r="K46" s="253"/>
      <c r="L46" s="253"/>
    </row>
    <row r="47" spans="2:12" s="17" customFormat="1" ht="141" customHeight="1">
      <c r="B47" s="244" t="s">
        <v>61</v>
      </c>
      <c r="C47" s="233" t="s">
        <v>259</v>
      </c>
      <c r="D47" s="234" t="s">
        <v>274</v>
      </c>
      <c r="E47" s="240" t="e">
        <f>#REF!</f>
        <v>#REF!</v>
      </c>
      <c r="F47" s="240" t="e">
        <f>#REF!</f>
        <v>#REF!</v>
      </c>
      <c r="G47" s="240">
        <v>1534700</v>
      </c>
      <c r="H47" s="257"/>
      <c r="I47" s="246">
        <f t="shared" si="0"/>
        <v>1534700</v>
      </c>
      <c r="J47" s="253"/>
      <c r="K47" s="253"/>
      <c r="L47" s="253"/>
    </row>
    <row r="48" spans="2:12" s="17" customFormat="1" ht="228.75" customHeight="1" hidden="1">
      <c r="B48" s="254"/>
      <c r="C48" s="255"/>
      <c r="D48" s="234"/>
      <c r="E48" s="240"/>
      <c r="F48" s="240"/>
      <c r="G48" s="240"/>
      <c r="H48" s="257"/>
      <c r="I48" s="246">
        <f t="shared" si="0"/>
        <v>0</v>
      </c>
      <c r="J48" s="253"/>
      <c r="K48" s="253"/>
      <c r="L48" s="253"/>
    </row>
    <row r="49" spans="2:12" s="17" customFormat="1" ht="153.75" customHeight="1">
      <c r="B49" s="254" t="s">
        <v>61</v>
      </c>
      <c r="C49" s="255" t="s">
        <v>273</v>
      </c>
      <c r="D49" s="234" t="s">
        <v>277</v>
      </c>
      <c r="E49" s="240"/>
      <c r="F49" s="240"/>
      <c r="G49" s="240">
        <v>682700</v>
      </c>
      <c r="H49" s="257"/>
      <c r="I49" s="246">
        <f t="shared" si="0"/>
        <v>682700</v>
      </c>
      <c r="J49" s="253"/>
      <c r="K49" s="253"/>
      <c r="L49" s="253"/>
    </row>
    <row r="50" spans="2:12" s="17" customFormat="1" ht="96.75" customHeight="1">
      <c r="B50" s="254" t="s">
        <v>62</v>
      </c>
      <c r="C50" s="233" t="s">
        <v>275</v>
      </c>
      <c r="D50" s="238" t="s">
        <v>194</v>
      </c>
      <c r="E50" s="240"/>
      <c r="F50" s="240">
        <f>F51</f>
        <v>0</v>
      </c>
      <c r="G50" s="240">
        <f>G51</f>
        <v>47400</v>
      </c>
      <c r="H50" s="257"/>
      <c r="I50" s="246">
        <f t="shared" si="0"/>
        <v>47400</v>
      </c>
      <c r="J50" s="253"/>
      <c r="K50" s="253"/>
      <c r="L50" s="253"/>
    </row>
    <row r="51" spans="2:12" s="17" customFormat="1" ht="139.5" customHeight="1">
      <c r="B51" s="254" t="s">
        <v>61</v>
      </c>
      <c r="C51" s="233" t="s">
        <v>258</v>
      </c>
      <c r="D51" s="245" t="s">
        <v>261</v>
      </c>
      <c r="E51" s="240"/>
      <c r="F51" s="240"/>
      <c r="G51" s="240">
        <v>47400</v>
      </c>
      <c r="H51" s="257"/>
      <c r="I51" s="246">
        <f t="shared" si="0"/>
        <v>47400</v>
      </c>
      <c r="J51" s="253"/>
      <c r="K51" s="253"/>
      <c r="L51" s="253"/>
    </row>
    <row r="52" spans="2:12" s="17" customFormat="1" ht="101.25" customHeight="1">
      <c r="B52" s="254" t="s">
        <v>62</v>
      </c>
      <c r="C52" s="237" t="s">
        <v>272</v>
      </c>
      <c r="D52" s="238" t="s">
        <v>270</v>
      </c>
      <c r="E52" s="240"/>
      <c r="F52" s="240"/>
      <c r="G52" s="239"/>
      <c r="H52" s="241">
        <f>H53</f>
        <v>90000</v>
      </c>
      <c r="I52" s="249">
        <f t="shared" si="0"/>
        <v>90000</v>
      </c>
      <c r="J52" s="253"/>
      <c r="K52" s="253"/>
      <c r="L52" s="253"/>
    </row>
    <row r="53" spans="2:12" s="17" customFormat="1" ht="255.75" customHeight="1">
      <c r="B53" s="254" t="s">
        <v>61</v>
      </c>
      <c r="C53" s="256" t="s">
        <v>318</v>
      </c>
      <c r="D53" s="280" t="s">
        <v>253</v>
      </c>
      <c r="E53" s="280"/>
      <c r="F53" s="240"/>
      <c r="G53" s="240"/>
      <c r="H53" s="242">
        <v>90000</v>
      </c>
      <c r="I53" s="246">
        <f t="shared" si="0"/>
        <v>90000</v>
      </c>
      <c r="J53" s="253"/>
      <c r="K53" s="253"/>
      <c r="L53" s="253"/>
    </row>
    <row r="54" spans="2:12" s="14" customFormat="1" ht="43.5" customHeight="1">
      <c r="B54" s="237"/>
      <c r="C54" s="237"/>
      <c r="D54" s="238" t="s">
        <v>266</v>
      </c>
      <c r="E54" s="239" t="e">
        <f>E44+E8</f>
        <v>#REF!</v>
      </c>
      <c r="F54" s="239" t="e">
        <f>F44+F8</f>
        <v>#REF!</v>
      </c>
      <c r="G54" s="239">
        <f>G8+G44</f>
        <v>2488800</v>
      </c>
      <c r="H54" s="239">
        <f>H8+H44</f>
        <v>90000</v>
      </c>
      <c r="I54" s="249">
        <f t="shared" si="0"/>
        <v>2578800</v>
      </c>
      <c r="J54" s="222"/>
      <c r="K54" s="222"/>
      <c r="L54" s="222"/>
    </row>
    <row r="55" spans="2:12" s="14" customFormat="1" ht="43.5" customHeight="1">
      <c r="B55" s="237"/>
      <c r="C55" s="237"/>
      <c r="D55" s="234" t="s">
        <v>265</v>
      </c>
      <c r="E55" s="239"/>
      <c r="F55" s="239"/>
      <c r="G55" s="239"/>
      <c r="H55" s="242">
        <v>27249.76</v>
      </c>
      <c r="I55" s="246">
        <f t="shared" si="0"/>
        <v>27249.76</v>
      </c>
      <c r="J55" s="222"/>
      <c r="K55" s="222"/>
      <c r="L55" s="222"/>
    </row>
    <row r="56" spans="2:12" s="14" customFormat="1" ht="43.5" customHeight="1">
      <c r="B56" s="237"/>
      <c r="C56" s="237"/>
      <c r="D56" s="238" t="s">
        <v>144</v>
      </c>
      <c r="E56" s="239"/>
      <c r="F56" s="239"/>
      <c r="G56" s="239">
        <f>G54+G55</f>
        <v>2488800</v>
      </c>
      <c r="H56" s="239">
        <f>H54+H55</f>
        <v>117249.76</v>
      </c>
      <c r="I56" s="246">
        <f t="shared" si="0"/>
        <v>2606049.76</v>
      </c>
      <c r="J56" s="222"/>
      <c r="K56" s="222"/>
      <c r="L56" s="222"/>
    </row>
    <row r="57" spans="2:12" s="41" customFormat="1" ht="42" customHeight="1">
      <c r="B57" s="250" t="s">
        <v>145</v>
      </c>
      <c r="C57" s="233"/>
      <c r="D57" s="234"/>
      <c r="E57" s="234"/>
      <c r="F57" s="234"/>
      <c r="G57" s="233"/>
      <c r="H57" s="242"/>
      <c r="I57" s="242"/>
      <c r="J57" s="222"/>
      <c r="K57" s="222"/>
      <c r="L57" s="222"/>
    </row>
    <row r="58" spans="2:12" s="12" customFormat="1" ht="39.75" customHeight="1">
      <c r="B58" s="276"/>
      <c r="C58" s="276"/>
      <c r="D58" s="276"/>
      <c r="E58" s="276"/>
      <c r="F58" s="276"/>
      <c r="G58" s="276"/>
      <c r="H58" s="222"/>
      <c r="I58" s="222"/>
      <c r="J58" s="222"/>
      <c r="K58" s="222"/>
      <c r="L58" s="222"/>
    </row>
    <row r="59" spans="2:12" s="12" customFormat="1" ht="33" customHeight="1">
      <c r="B59" s="277"/>
      <c r="C59" s="277"/>
      <c r="D59" s="277"/>
      <c r="E59" s="277"/>
      <c r="F59" s="277"/>
      <c r="G59" s="229"/>
      <c r="H59" s="222"/>
      <c r="I59" s="222"/>
      <c r="J59" s="222"/>
      <c r="K59" s="222"/>
      <c r="L59" s="222"/>
    </row>
    <row r="60" spans="2:7" s="12" customFormat="1" ht="18">
      <c r="B60" s="18"/>
      <c r="C60" s="19"/>
      <c r="D60" s="19"/>
      <c r="E60" s="19"/>
      <c r="F60" s="19"/>
      <c r="G60" s="13"/>
    </row>
    <row r="61" spans="2:7" ht="12.75" customHeight="1">
      <c r="B61" s="5"/>
      <c r="C61" s="42"/>
      <c r="D61" s="43"/>
      <c r="E61" s="43"/>
      <c r="F61" s="43"/>
      <c r="G61" s="44"/>
    </row>
    <row r="62" spans="2:7" ht="12.75" customHeight="1">
      <c r="B62" s="5"/>
      <c r="C62" s="43"/>
      <c r="D62" s="43"/>
      <c r="E62" s="43"/>
      <c r="F62" s="43"/>
      <c r="G62" s="44"/>
    </row>
    <row r="63" spans="2:7" ht="12.75" customHeight="1">
      <c r="B63" s="5"/>
      <c r="C63" s="42"/>
      <c r="D63" s="43"/>
      <c r="E63" s="43"/>
      <c r="F63" s="43"/>
      <c r="G63" s="44"/>
    </row>
    <row r="64" spans="2:7" ht="12.75">
      <c r="B64" s="5"/>
      <c r="C64" s="43"/>
      <c r="D64" s="43"/>
      <c r="E64" s="43"/>
      <c r="F64" s="43"/>
      <c r="G64" s="44"/>
    </row>
    <row r="65" spans="2:7" ht="26.25" customHeight="1">
      <c r="B65" s="5"/>
      <c r="C65" s="6"/>
      <c r="D65" s="6"/>
      <c r="E65" s="6"/>
      <c r="F65" s="6"/>
      <c r="G65" s="6"/>
    </row>
    <row r="66" ht="12.75">
      <c r="B66" s="5"/>
    </row>
  </sheetData>
  <sheetProtection/>
  <mergeCells count="5">
    <mergeCell ref="H2:K5"/>
    <mergeCell ref="B58:G58"/>
    <mergeCell ref="B59:F59"/>
    <mergeCell ref="B5:G5"/>
    <mergeCell ref="D53:E5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T117"/>
  <sheetViews>
    <sheetView view="pageBreakPreview" zoomScale="37" zoomScaleNormal="90" zoomScaleSheetLayoutView="37" zoomScalePageLayoutView="0" workbookViewId="0" topLeftCell="A13">
      <selection activeCell="B26" sqref="B26"/>
    </sheetView>
  </sheetViews>
  <sheetFormatPr defaultColWidth="9.00390625" defaultRowHeight="12.75"/>
  <cols>
    <col min="1" max="1" width="15.375" style="0" customWidth="1"/>
    <col min="2" max="2" width="229.875" style="9" customWidth="1"/>
    <col min="3" max="3" width="44.625" style="2" customWidth="1"/>
    <col min="4" max="4" width="19.875" style="8" hidden="1" customWidth="1"/>
    <col min="5" max="5" width="37.25390625" style="8" customWidth="1"/>
    <col min="6" max="6" width="35.75390625" style="8" customWidth="1"/>
    <col min="7" max="7" width="69.875" style="1" customWidth="1"/>
    <col min="8" max="8" width="7.00390625" style="0" customWidth="1"/>
    <col min="9" max="10" width="9.125" style="0" hidden="1" customWidth="1"/>
  </cols>
  <sheetData>
    <row r="2" spans="8:18" ht="27.75" customHeight="1">
      <c r="H2" s="282"/>
      <c r="I2" s="282"/>
      <c r="J2" s="282"/>
      <c r="L2" s="162"/>
      <c r="M2" s="162"/>
      <c r="N2" s="162" t="s">
        <v>286</v>
      </c>
      <c r="O2" s="162"/>
      <c r="P2" s="162"/>
      <c r="Q2" s="162"/>
      <c r="R2" s="162"/>
    </row>
    <row r="3" spans="2:20" ht="128.25" customHeight="1">
      <c r="B3" s="46"/>
      <c r="C3" s="159"/>
      <c r="D3" s="159"/>
      <c r="E3" s="159"/>
      <c r="F3" s="159"/>
      <c r="G3" s="159"/>
      <c r="H3" s="283" t="s">
        <v>288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285"/>
    </row>
    <row r="4" spans="2:20" ht="151.5" customHeight="1">
      <c r="B4" s="181"/>
      <c r="C4" s="157"/>
      <c r="D4" s="157"/>
      <c r="E4" s="157"/>
      <c r="F4" s="157"/>
      <c r="G4" s="157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5"/>
      <c r="T4" s="285"/>
    </row>
    <row r="5" spans="2:20" ht="115.5" customHeight="1">
      <c r="B5" s="281" t="s">
        <v>257</v>
      </c>
      <c r="C5" s="281"/>
      <c r="D5" s="281"/>
      <c r="E5" s="281"/>
      <c r="F5" s="281"/>
      <c r="G5" s="281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  <c r="T5" s="285"/>
    </row>
    <row r="6" spans="2:20" s="10" customFormat="1" ht="34.5" customHeight="1" hidden="1">
      <c r="B6" s="184"/>
      <c r="C6" s="186"/>
      <c r="D6" s="184"/>
      <c r="E6" s="184"/>
      <c r="F6" s="184"/>
      <c r="G6" s="187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5"/>
      <c r="T6" s="285"/>
    </row>
    <row r="7" spans="2:10" s="20" customFormat="1" ht="219" customHeight="1">
      <c r="B7" s="148" t="s">
        <v>36</v>
      </c>
      <c r="C7" s="218" t="s">
        <v>55</v>
      </c>
      <c r="D7" s="218" t="s">
        <v>15</v>
      </c>
      <c r="E7" s="219" t="s">
        <v>316</v>
      </c>
      <c r="F7" s="220" t="s">
        <v>220</v>
      </c>
      <c r="G7" s="221" t="s">
        <v>317</v>
      </c>
      <c r="H7" s="49"/>
      <c r="I7" s="49"/>
      <c r="J7" s="49"/>
    </row>
    <row r="8" spans="2:14" s="20" customFormat="1" ht="55.5" customHeight="1">
      <c r="B8" s="189">
        <v>1</v>
      </c>
      <c r="C8" s="190">
        <v>2</v>
      </c>
      <c r="D8" s="189">
        <v>3</v>
      </c>
      <c r="E8" s="189"/>
      <c r="F8" s="189"/>
      <c r="G8" s="189">
        <v>4</v>
      </c>
      <c r="H8" s="49"/>
      <c r="I8" s="50"/>
      <c r="J8" s="51"/>
      <c r="K8" s="22"/>
      <c r="L8" s="23"/>
      <c r="M8" s="24"/>
      <c r="N8" s="21"/>
    </row>
    <row r="9" spans="2:14" s="12" customFormat="1" ht="84" customHeight="1">
      <c r="B9" s="193" t="s">
        <v>72</v>
      </c>
      <c r="C9" s="194" t="s">
        <v>44</v>
      </c>
      <c r="D9" s="195">
        <f>D10+D11+D12</f>
        <v>0</v>
      </c>
      <c r="E9" s="195"/>
      <c r="F9" s="195"/>
      <c r="G9" s="195">
        <f>G10+G11+G12</f>
        <v>1440000</v>
      </c>
      <c r="H9" s="45"/>
      <c r="I9" s="47"/>
      <c r="J9" s="51"/>
      <c r="K9" s="22"/>
      <c r="L9" s="26"/>
      <c r="M9" s="24"/>
      <c r="N9" s="25"/>
    </row>
    <row r="10" spans="2:14" s="12" customFormat="1" ht="105.75" customHeight="1">
      <c r="B10" s="161" t="s">
        <v>152</v>
      </c>
      <c r="C10" s="67" t="s">
        <v>153</v>
      </c>
      <c r="D10" s="197"/>
      <c r="E10" s="197">
        <v>423430</v>
      </c>
      <c r="F10" s="197"/>
      <c r="G10" s="197">
        <f>E10+F10</f>
        <v>423430</v>
      </c>
      <c r="H10" s="45"/>
      <c r="I10" s="47"/>
      <c r="J10" s="51"/>
      <c r="K10" s="22"/>
      <c r="L10" s="26"/>
      <c r="M10" s="24"/>
      <c r="N10" s="25"/>
    </row>
    <row r="11" spans="2:14" s="12" customFormat="1" ht="123" customHeight="1">
      <c r="B11" s="161" t="s">
        <v>35</v>
      </c>
      <c r="C11" s="67" t="s">
        <v>45</v>
      </c>
      <c r="D11" s="197"/>
      <c r="E11" s="197">
        <v>1012570</v>
      </c>
      <c r="F11" s="197"/>
      <c r="G11" s="197">
        <f>E11+F11</f>
        <v>1012570</v>
      </c>
      <c r="H11" s="45"/>
      <c r="I11" s="47"/>
      <c r="J11" s="51"/>
      <c r="K11" s="22"/>
      <c r="L11" s="23"/>
      <c r="M11" s="23"/>
      <c r="N11" s="25"/>
    </row>
    <row r="12" spans="2:14" s="12" customFormat="1" ht="75" customHeight="1">
      <c r="B12" s="69" t="s">
        <v>2</v>
      </c>
      <c r="C12" s="67" t="s">
        <v>146</v>
      </c>
      <c r="D12" s="197"/>
      <c r="E12" s="197">
        <v>4000</v>
      </c>
      <c r="F12" s="197"/>
      <c r="G12" s="197">
        <f>E12+F12</f>
        <v>4000</v>
      </c>
      <c r="H12" s="45"/>
      <c r="I12" s="47"/>
      <c r="J12" s="51"/>
      <c r="K12" s="22"/>
      <c r="L12" s="23"/>
      <c r="M12" s="24"/>
      <c r="N12" s="25"/>
    </row>
    <row r="13" spans="2:14" s="12" customFormat="1" ht="85.5" customHeight="1">
      <c r="B13" s="198" t="s">
        <v>192</v>
      </c>
      <c r="C13" s="194" t="s">
        <v>200</v>
      </c>
      <c r="D13" s="195">
        <f>D14</f>
        <v>0</v>
      </c>
      <c r="E13" s="195">
        <f>E14</f>
        <v>47400</v>
      </c>
      <c r="F13" s="195"/>
      <c r="G13" s="195">
        <f>G14</f>
        <v>47400</v>
      </c>
      <c r="H13" s="45"/>
      <c r="I13" s="47"/>
      <c r="J13" s="51"/>
      <c r="K13" s="22"/>
      <c r="L13" s="23"/>
      <c r="M13" s="24"/>
      <c r="N13" s="25"/>
    </row>
    <row r="14" spans="2:14" s="12" customFormat="1" ht="75.75" customHeight="1">
      <c r="B14" s="199" t="s">
        <v>193</v>
      </c>
      <c r="C14" s="67" t="s">
        <v>199</v>
      </c>
      <c r="D14" s="197"/>
      <c r="E14" s="197">
        <v>47400</v>
      </c>
      <c r="F14" s="197"/>
      <c r="G14" s="197">
        <v>47400</v>
      </c>
      <c r="H14" s="45"/>
      <c r="I14" s="47"/>
      <c r="J14" s="51"/>
      <c r="K14" s="22"/>
      <c r="L14" s="23"/>
      <c r="M14" s="24"/>
      <c r="N14" s="25"/>
    </row>
    <row r="15" spans="2:14" s="12" customFormat="1" ht="56.25" customHeight="1" hidden="1">
      <c r="B15" s="198" t="s">
        <v>77</v>
      </c>
      <c r="C15" s="194" t="s">
        <v>46</v>
      </c>
      <c r="D15" s="195">
        <f>D16+D17</f>
        <v>0</v>
      </c>
      <c r="E15" s="195"/>
      <c r="F15" s="195"/>
      <c r="G15" s="195">
        <f>G16+G17</f>
        <v>0</v>
      </c>
      <c r="H15" s="45"/>
      <c r="I15" s="47"/>
      <c r="J15" s="51"/>
      <c r="K15" s="22"/>
      <c r="L15" s="23"/>
      <c r="M15" s="23"/>
      <c r="N15" s="25"/>
    </row>
    <row r="16" spans="2:14" s="12" customFormat="1" ht="98.25" customHeight="1" hidden="1">
      <c r="B16" s="161" t="s">
        <v>161</v>
      </c>
      <c r="C16" s="67" t="s">
        <v>171</v>
      </c>
      <c r="D16" s="197"/>
      <c r="E16" s="197"/>
      <c r="F16" s="197"/>
      <c r="G16" s="197"/>
      <c r="H16" s="45"/>
      <c r="I16" s="47"/>
      <c r="J16" s="51"/>
      <c r="K16" s="22"/>
      <c r="L16" s="23"/>
      <c r="M16" s="23"/>
      <c r="N16" s="25"/>
    </row>
    <row r="17" spans="2:14" s="12" customFormat="1" ht="73.5" customHeight="1" hidden="1">
      <c r="B17" s="200" t="s">
        <v>97</v>
      </c>
      <c r="C17" s="67" t="s">
        <v>47</v>
      </c>
      <c r="D17" s="197"/>
      <c r="E17" s="197"/>
      <c r="F17" s="197"/>
      <c r="G17" s="197"/>
      <c r="H17" s="45"/>
      <c r="I17" s="47"/>
      <c r="J17" s="51"/>
      <c r="K17" s="27"/>
      <c r="L17" s="23"/>
      <c r="M17" s="23"/>
      <c r="N17" s="25"/>
    </row>
    <row r="18" spans="2:14" s="12" customFormat="1" ht="70.5" customHeight="1">
      <c r="B18" s="202" t="s">
        <v>78</v>
      </c>
      <c r="C18" s="203" t="s">
        <v>48</v>
      </c>
      <c r="D18" s="195">
        <f>D20</f>
        <v>0</v>
      </c>
      <c r="E18" s="195"/>
      <c r="F18" s="195">
        <f>F19</f>
        <v>90000</v>
      </c>
      <c r="G18" s="195">
        <f>G19+G20</f>
        <v>113450</v>
      </c>
      <c r="H18" s="45"/>
      <c r="I18" s="47"/>
      <c r="J18" s="51"/>
      <c r="K18" s="22"/>
      <c r="L18" s="23"/>
      <c r="M18" s="24"/>
      <c r="N18" s="25"/>
    </row>
    <row r="19" spans="2:14" s="12" customFormat="1" ht="56.25" customHeight="1">
      <c r="B19" s="202" t="s">
        <v>309</v>
      </c>
      <c r="C19" s="151" t="s">
        <v>310</v>
      </c>
      <c r="D19" s="195"/>
      <c r="E19" s="195"/>
      <c r="F19" s="197">
        <v>90000</v>
      </c>
      <c r="G19" s="197">
        <v>90000</v>
      </c>
      <c r="H19" s="45"/>
      <c r="I19" s="47"/>
      <c r="J19" s="51"/>
      <c r="K19" s="22"/>
      <c r="L19" s="23"/>
      <c r="M19" s="24"/>
      <c r="N19" s="25"/>
    </row>
    <row r="20" spans="2:14" s="12" customFormat="1" ht="72" customHeight="1">
      <c r="B20" s="161" t="s">
        <v>162</v>
      </c>
      <c r="C20" s="151" t="s">
        <v>172</v>
      </c>
      <c r="D20" s="197"/>
      <c r="E20" s="197">
        <v>23450</v>
      </c>
      <c r="F20" s="197"/>
      <c r="G20" s="197">
        <v>23450</v>
      </c>
      <c r="H20" s="45"/>
      <c r="I20" s="47"/>
      <c r="J20" s="51"/>
      <c r="K20" s="22"/>
      <c r="L20" s="23"/>
      <c r="M20" s="24"/>
      <c r="N20" s="25"/>
    </row>
    <row r="21" spans="2:14" s="12" customFormat="1" ht="53.25" customHeight="1">
      <c r="B21" s="193" t="s">
        <v>6</v>
      </c>
      <c r="C21" s="203" t="s">
        <v>147</v>
      </c>
      <c r="D21" s="195"/>
      <c r="E21" s="195">
        <f>E22</f>
        <v>145660</v>
      </c>
      <c r="F21" s="195">
        <f>F22</f>
        <v>-135660</v>
      </c>
      <c r="G21" s="195">
        <f>E21+F21</f>
        <v>10000</v>
      </c>
      <c r="H21" s="45"/>
      <c r="I21" s="47"/>
      <c r="J21" s="51"/>
      <c r="K21" s="27"/>
      <c r="L21" s="23"/>
      <c r="M21" s="23"/>
      <c r="N21" s="25"/>
    </row>
    <row r="22" spans="2:14" s="12" customFormat="1" ht="65.25" customHeight="1">
      <c r="B22" s="161" t="s">
        <v>8</v>
      </c>
      <c r="C22" s="151" t="s">
        <v>148</v>
      </c>
      <c r="D22" s="197"/>
      <c r="E22" s="197">
        <v>145660</v>
      </c>
      <c r="F22" s="197">
        <v>-135660</v>
      </c>
      <c r="G22" s="197">
        <f>E22+F22</f>
        <v>10000</v>
      </c>
      <c r="H22" s="45"/>
      <c r="I22" s="47"/>
      <c r="J22" s="51"/>
      <c r="K22" s="27"/>
      <c r="L22" s="23"/>
      <c r="M22" s="23"/>
      <c r="N22" s="25"/>
    </row>
    <row r="23" spans="2:14" s="12" customFormat="1" ht="60.75" customHeight="1">
      <c r="B23" s="193" t="s">
        <v>81</v>
      </c>
      <c r="C23" s="203" t="s">
        <v>49</v>
      </c>
      <c r="D23" s="195">
        <f>D24</f>
        <v>0</v>
      </c>
      <c r="E23" s="195">
        <f>E24</f>
        <v>254210</v>
      </c>
      <c r="F23" s="195">
        <f>F24</f>
        <v>27249.76</v>
      </c>
      <c r="G23" s="195">
        <f>E23+F23</f>
        <v>281459.76</v>
      </c>
      <c r="H23" s="45"/>
      <c r="I23" s="47"/>
      <c r="J23" s="51"/>
      <c r="K23" s="22"/>
      <c r="L23" s="23"/>
      <c r="M23" s="24"/>
      <c r="N23" s="25"/>
    </row>
    <row r="24" spans="2:14" s="12" customFormat="1" ht="62.25" customHeight="1">
      <c r="B24" s="161" t="s">
        <v>83</v>
      </c>
      <c r="C24" s="151" t="s">
        <v>50</v>
      </c>
      <c r="D24" s="197"/>
      <c r="E24" s="197">
        <v>254210</v>
      </c>
      <c r="F24" s="197">
        <v>27249.76</v>
      </c>
      <c r="G24" s="197">
        <v>281459.76</v>
      </c>
      <c r="H24" s="45"/>
      <c r="I24" s="47"/>
      <c r="J24" s="52"/>
      <c r="K24" s="27"/>
      <c r="L24" s="23"/>
      <c r="M24" s="24"/>
      <c r="N24" s="25"/>
    </row>
    <row r="25" spans="2:14" s="12" customFormat="1" ht="69.75" customHeight="1">
      <c r="B25" s="193" t="s">
        <v>84</v>
      </c>
      <c r="C25" s="203" t="s">
        <v>51</v>
      </c>
      <c r="D25" s="195">
        <f>D26</f>
        <v>0</v>
      </c>
      <c r="E25" s="195">
        <f>E26</f>
        <v>578080</v>
      </c>
      <c r="F25" s="195">
        <f>F26</f>
        <v>135660</v>
      </c>
      <c r="G25" s="195">
        <f>E25+F25</f>
        <v>713740</v>
      </c>
      <c r="H25" s="45"/>
      <c r="I25" s="47"/>
      <c r="J25" s="52"/>
      <c r="K25" s="22"/>
      <c r="L25" s="23"/>
      <c r="M25" s="24"/>
      <c r="N25" s="25"/>
    </row>
    <row r="26" spans="2:14" s="12" customFormat="1" ht="79.5" customHeight="1">
      <c r="B26" s="199" t="s">
        <v>52</v>
      </c>
      <c r="C26" s="151" t="s">
        <v>53</v>
      </c>
      <c r="D26" s="197"/>
      <c r="E26" s="197">
        <v>578080</v>
      </c>
      <c r="F26" s="197">
        <v>135660</v>
      </c>
      <c r="G26" s="197">
        <f>E26+F26</f>
        <v>713740</v>
      </c>
      <c r="H26" s="45"/>
      <c r="I26" s="47"/>
      <c r="J26" s="48"/>
      <c r="K26" s="29"/>
      <c r="L26" s="23"/>
      <c r="M26" s="24"/>
      <c r="N26" s="25"/>
    </row>
    <row r="27" spans="2:10" s="12" customFormat="1" ht="66" customHeight="1">
      <c r="B27" s="193" t="s">
        <v>87</v>
      </c>
      <c r="C27" s="194"/>
      <c r="D27" s="195" t="e">
        <f>D9+D13+D15+D18+#REF!+D21+D23+D25+#REF!</f>
        <v>#REF!</v>
      </c>
      <c r="E27" s="195"/>
      <c r="F27" s="195"/>
      <c r="G27" s="195">
        <f>G9+G13+G18+G21+G23+G25</f>
        <v>2606049.76</v>
      </c>
      <c r="H27" s="45"/>
      <c r="I27" s="45"/>
      <c r="J27" s="45"/>
    </row>
    <row r="28" spans="2:10" s="12" customFormat="1" ht="35.25">
      <c r="B28" s="208"/>
      <c r="C28" s="209"/>
      <c r="D28" s="210"/>
      <c r="E28" s="210"/>
      <c r="F28" s="210"/>
      <c r="G28" s="211"/>
      <c r="H28" s="47"/>
      <c r="I28" s="45"/>
      <c r="J28" s="45"/>
    </row>
    <row r="29" spans="2:10" s="12" customFormat="1" ht="26.25">
      <c r="B29" s="53"/>
      <c r="C29" s="54"/>
      <c r="D29" s="55"/>
      <c r="E29" s="55"/>
      <c r="F29" s="55"/>
      <c r="G29" s="56"/>
      <c r="H29" s="47"/>
      <c r="I29" s="45"/>
      <c r="J29" s="45"/>
    </row>
    <row r="30" spans="2:10" s="12" customFormat="1" ht="26.25">
      <c r="B30" s="53"/>
      <c r="C30" s="54"/>
      <c r="D30" s="55"/>
      <c r="E30" s="55"/>
      <c r="F30" s="55"/>
      <c r="G30" s="56"/>
      <c r="H30" s="47"/>
      <c r="I30" s="45"/>
      <c r="J30" s="45"/>
    </row>
    <row r="31" spans="2:10" s="12" customFormat="1" ht="26.25">
      <c r="B31" s="53"/>
      <c r="C31" s="54"/>
      <c r="D31" s="55"/>
      <c r="E31" s="55"/>
      <c r="F31" s="55"/>
      <c r="G31" s="56"/>
      <c r="H31" s="47"/>
      <c r="I31" s="45"/>
      <c r="J31" s="45"/>
    </row>
    <row r="32" spans="2:10" s="12" customFormat="1" ht="26.25">
      <c r="B32" s="53"/>
      <c r="C32" s="54"/>
      <c r="D32" s="55"/>
      <c r="E32" s="55"/>
      <c r="F32" s="55"/>
      <c r="G32" s="56"/>
      <c r="H32" s="47"/>
      <c r="I32" s="45"/>
      <c r="J32" s="45"/>
    </row>
    <row r="33" spans="2:10" s="12" customFormat="1" ht="26.25">
      <c r="B33" s="53"/>
      <c r="C33" s="54"/>
      <c r="D33" s="55"/>
      <c r="E33" s="55"/>
      <c r="F33" s="55"/>
      <c r="G33" s="56"/>
      <c r="H33" s="47"/>
      <c r="I33" s="45"/>
      <c r="J33" s="45"/>
    </row>
    <row r="34" spans="2:10" s="12" customFormat="1" ht="26.25">
      <c r="B34" s="53"/>
      <c r="C34" s="54"/>
      <c r="D34" s="55"/>
      <c r="E34" s="55"/>
      <c r="F34" s="55"/>
      <c r="G34" s="56"/>
      <c r="H34" s="47"/>
      <c r="I34" s="45"/>
      <c r="J34" s="45"/>
    </row>
    <row r="35" spans="2:10" s="12" customFormat="1" ht="26.25">
      <c r="B35" s="53"/>
      <c r="C35" s="54"/>
      <c r="D35" s="55"/>
      <c r="E35" s="55"/>
      <c r="F35" s="55"/>
      <c r="G35" s="56"/>
      <c r="H35" s="47"/>
      <c r="I35" s="45"/>
      <c r="J35" s="45"/>
    </row>
    <row r="36" spans="2:10" s="12" customFormat="1" ht="26.25">
      <c r="B36" s="53"/>
      <c r="C36" s="54"/>
      <c r="D36" s="55"/>
      <c r="E36" s="55"/>
      <c r="F36" s="55"/>
      <c r="G36" s="56"/>
      <c r="H36" s="47"/>
      <c r="I36" s="45"/>
      <c r="J36" s="45"/>
    </row>
    <row r="37" spans="2:10" s="12" customFormat="1" ht="26.25">
      <c r="B37" s="53"/>
      <c r="C37" s="54"/>
      <c r="D37" s="55"/>
      <c r="E37" s="55"/>
      <c r="F37" s="55"/>
      <c r="G37" s="56"/>
      <c r="H37" s="47"/>
      <c r="I37" s="45"/>
      <c r="J37" s="45"/>
    </row>
    <row r="38" spans="2:10" s="12" customFormat="1" ht="26.25">
      <c r="B38" s="53"/>
      <c r="C38" s="54"/>
      <c r="D38" s="55"/>
      <c r="E38" s="55"/>
      <c r="F38" s="55"/>
      <c r="G38" s="56"/>
      <c r="H38" s="47"/>
      <c r="I38" s="45"/>
      <c r="J38" s="45"/>
    </row>
    <row r="39" spans="2:10" s="12" customFormat="1" ht="26.25">
      <c r="B39" s="53"/>
      <c r="C39" s="54"/>
      <c r="D39" s="55"/>
      <c r="E39" s="55"/>
      <c r="F39" s="55"/>
      <c r="G39" s="56"/>
      <c r="H39" s="47"/>
      <c r="I39" s="45"/>
      <c r="J39" s="45"/>
    </row>
    <row r="40" spans="2:10" s="12" customFormat="1" ht="26.25">
      <c r="B40" s="53"/>
      <c r="C40" s="54"/>
      <c r="D40" s="55"/>
      <c r="E40" s="55"/>
      <c r="F40" s="55"/>
      <c r="G40" s="56"/>
      <c r="H40" s="47"/>
      <c r="I40" s="45"/>
      <c r="J40" s="45"/>
    </row>
    <row r="41" spans="2:10" s="12" customFormat="1" ht="26.25">
      <c r="B41" s="53"/>
      <c r="C41" s="54"/>
      <c r="D41" s="55"/>
      <c r="E41" s="55"/>
      <c r="F41" s="55"/>
      <c r="G41" s="56"/>
      <c r="H41" s="47"/>
      <c r="I41" s="45"/>
      <c r="J41" s="45"/>
    </row>
    <row r="42" spans="2:10" s="12" customFormat="1" ht="26.25">
      <c r="B42" s="53"/>
      <c r="C42" s="54"/>
      <c r="D42" s="55"/>
      <c r="E42" s="55"/>
      <c r="F42" s="55"/>
      <c r="G42" s="56"/>
      <c r="H42" s="47"/>
      <c r="I42" s="45"/>
      <c r="J42" s="45"/>
    </row>
    <row r="43" spans="2:10" s="12" customFormat="1" ht="26.25">
      <c r="B43" s="53"/>
      <c r="C43" s="54"/>
      <c r="D43" s="55"/>
      <c r="E43" s="55"/>
      <c r="F43" s="55"/>
      <c r="G43" s="56"/>
      <c r="H43" s="47"/>
      <c r="I43" s="45"/>
      <c r="J43" s="45"/>
    </row>
    <row r="44" spans="2:10" s="12" customFormat="1" ht="26.25">
      <c r="B44" s="53"/>
      <c r="C44" s="54"/>
      <c r="D44" s="55"/>
      <c r="E44" s="55"/>
      <c r="F44" s="55"/>
      <c r="G44" s="56"/>
      <c r="H44" s="47"/>
      <c r="I44" s="45"/>
      <c r="J44" s="45"/>
    </row>
    <row r="45" spans="2:10" s="12" customFormat="1" ht="26.25">
      <c r="B45" s="53"/>
      <c r="C45" s="54"/>
      <c r="D45" s="55"/>
      <c r="E45" s="55"/>
      <c r="F45" s="55"/>
      <c r="G45" s="56"/>
      <c r="H45" s="47"/>
      <c r="I45" s="45"/>
      <c r="J45" s="45"/>
    </row>
    <row r="46" spans="2:10" s="12" customFormat="1" ht="26.25">
      <c r="B46" s="53"/>
      <c r="C46" s="54"/>
      <c r="D46" s="55"/>
      <c r="E46" s="55"/>
      <c r="F46" s="55"/>
      <c r="G46" s="56"/>
      <c r="H46" s="47"/>
      <c r="I46" s="45"/>
      <c r="J46" s="45"/>
    </row>
    <row r="47" spans="2:10" s="12" customFormat="1" ht="26.25">
      <c r="B47" s="53"/>
      <c r="C47" s="54"/>
      <c r="D47" s="55"/>
      <c r="E47" s="55"/>
      <c r="F47" s="55"/>
      <c r="G47" s="56"/>
      <c r="H47" s="47"/>
      <c r="I47" s="45"/>
      <c r="J47" s="45"/>
    </row>
    <row r="48" spans="2:10" s="12" customFormat="1" ht="26.25">
      <c r="B48" s="53"/>
      <c r="C48" s="54"/>
      <c r="D48" s="55"/>
      <c r="E48" s="55"/>
      <c r="F48" s="55"/>
      <c r="G48" s="56"/>
      <c r="H48" s="47"/>
      <c r="I48" s="45"/>
      <c r="J48" s="45"/>
    </row>
    <row r="49" spans="2:10" s="12" customFormat="1" ht="26.25">
      <c r="B49" s="53"/>
      <c r="C49" s="54"/>
      <c r="D49" s="55"/>
      <c r="E49" s="55"/>
      <c r="F49" s="55"/>
      <c r="G49" s="56"/>
      <c r="H49" s="47"/>
      <c r="I49" s="45"/>
      <c r="J49" s="45"/>
    </row>
    <row r="50" spans="2:8" s="12" customFormat="1" ht="18.75">
      <c r="B50" s="30"/>
      <c r="C50" s="31"/>
      <c r="D50" s="32"/>
      <c r="E50" s="32"/>
      <c r="F50" s="32"/>
      <c r="G50" s="33"/>
      <c r="H50" s="25"/>
    </row>
    <row r="51" spans="2:8" s="12" customFormat="1" ht="18.75">
      <c r="B51" s="30"/>
      <c r="C51" s="31"/>
      <c r="D51" s="32"/>
      <c r="E51" s="32"/>
      <c r="F51" s="32"/>
      <c r="G51" s="33"/>
      <c r="H51" s="25"/>
    </row>
    <row r="52" spans="2:8" s="12" customFormat="1" ht="18.75">
      <c r="B52" s="30"/>
      <c r="C52" s="31"/>
      <c r="D52" s="32"/>
      <c r="E52" s="32"/>
      <c r="F52" s="32"/>
      <c r="G52" s="33"/>
      <c r="H52" s="25"/>
    </row>
    <row r="53" spans="2:8" s="12" customFormat="1" ht="18.75">
      <c r="B53" s="30"/>
      <c r="C53" s="31"/>
      <c r="D53" s="32"/>
      <c r="E53" s="32"/>
      <c r="F53" s="32"/>
      <c r="G53" s="33"/>
      <c r="H53" s="25"/>
    </row>
    <row r="54" spans="2:8" s="12" customFormat="1" ht="18.75">
      <c r="B54" s="30"/>
      <c r="C54" s="31"/>
      <c r="D54" s="32"/>
      <c r="E54" s="32"/>
      <c r="F54" s="32"/>
      <c r="G54" s="33"/>
      <c r="H54" s="25"/>
    </row>
    <row r="55" spans="2:8" s="12" customFormat="1" ht="18.75">
      <c r="B55" s="30"/>
      <c r="C55" s="31"/>
      <c r="D55" s="32"/>
      <c r="E55" s="32"/>
      <c r="F55" s="32"/>
      <c r="G55" s="33"/>
      <c r="H55" s="25"/>
    </row>
    <row r="56" spans="2:8" s="12" customFormat="1" ht="18.75">
      <c r="B56" s="30"/>
      <c r="C56" s="31"/>
      <c r="D56" s="32"/>
      <c r="E56" s="32"/>
      <c r="F56" s="32"/>
      <c r="G56" s="33"/>
      <c r="H56" s="25"/>
    </row>
    <row r="57" spans="2:8" s="12" customFormat="1" ht="18.75">
      <c r="B57" s="30"/>
      <c r="C57" s="31"/>
      <c r="D57" s="32"/>
      <c r="E57" s="32"/>
      <c r="F57" s="32"/>
      <c r="G57" s="33"/>
      <c r="H57" s="25"/>
    </row>
    <row r="58" spans="2:8" s="12" customFormat="1" ht="18.75">
      <c r="B58" s="30"/>
      <c r="C58" s="31"/>
      <c r="D58" s="32"/>
      <c r="E58" s="32"/>
      <c r="F58" s="32"/>
      <c r="G58" s="33"/>
      <c r="H58" s="25"/>
    </row>
    <row r="59" spans="2:8" s="12" customFormat="1" ht="18.75">
      <c r="B59" s="30"/>
      <c r="C59" s="31"/>
      <c r="D59" s="32"/>
      <c r="E59" s="32"/>
      <c r="F59" s="32"/>
      <c r="G59" s="33"/>
      <c r="H59" s="25"/>
    </row>
    <row r="60" spans="2:8" s="12" customFormat="1" ht="18.75">
      <c r="B60" s="30"/>
      <c r="C60" s="31"/>
      <c r="D60" s="32"/>
      <c r="E60" s="32"/>
      <c r="F60" s="32"/>
      <c r="G60" s="33"/>
      <c r="H60" s="25"/>
    </row>
    <row r="61" spans="2:8" s="12" customFormat="1" ht="18.75">
      <c r="B61" s="30"/>
      <c r="C61" s="31"/>
      <c r="D61" s="32"/>
      <c r="E61" s="32"/>
      <c r="F61" s="32"/>
      <c r="G61" s="33"/>
      <c r="H61" s="25"/>
    </row>
    <row r="62" spans="2:8" s="12" customFormat="1" ht="18.75">
      <c r="B62" s="30"/>
      <c r="C62" s="31"/>
      <c r="D62" s="32"/>
      <c r="E62" s="32"/>
      <c r="F62" s="32"/>
      <c r="G62" s="33"/>
      <c r="H62" s="25"/>
    </row>
    <row r="63" spans="2:8" s="12" customFormat="1" ht="18.75">
      <c r="B63" s="30"/>
      <c r="C63" s="31"/>
      <c r="D63" s="32"/>
      <c r="E63" s="32"/>
      <c r="F63" s="32"/>
      <c r="G63" s="33"/>
      <c r="H63" s="25"/>
    </row>
    <row r="64" spans="2:8" s="12" customFormat="1" ht="18.75">
      <c r="B64" s="30"/>
      <c r="C64" s="31"/>
      <c r="D64" s="32"/>
      <c r="E64" s="32"/>
      <c r="F64" s="32"/>
      <c r="G64" s="33"/>
      <c r="H64" s="25"/>
    </row>
    <row r="65" spans="2:8" s="12" customFormat="1" ht="18.75">
      <c r="B65" s="34"/>
      <c r="C65" s="35"/>
      <c r="D65" s="32"/>
      <c r="E65" s="32"/>
      <c r="F65" s="32"/>
      <c r="G65" s="33"/>
      <c r="H65" s="25"/>
    </row>
    <row r="66" spans="2:8" s="12" customFormat="1" ht="18.75">
      <c r="B66" s="36"/>
      <c r="C66" s="35"/>
      <c r="D66" s="32"/>
      <c r="E66" s="32"/>
      <c r="F66" s="32"/>
      <c r="G66" s="33"/>
      <c r="H66" s="25"/>
    </row>
    <row r="67" spans="2:8" s="12" customFormat="1" ht="18.75">
      <c r="B67" s="36"/>
      <c r="C67" s="35"/>
      <c r="D67" s="32"/>
      <c r="E67" s="32"/>
      <c r="F67" s="32"/>
      <c r="G67" s="33"/>
      <c r="H67" s="25"/>
    </row>
    <row r="68" spans="2:8" s="12" customFormat="1" ht="18.75">
      <c r="B68" s="36"/>
      <c r="C68" s="35"/>
      <c r="D68" s="32"/>
      <c r="E68" s="32"/>
      <c r="F68" s="32"/>
      <c r="G68" s="33"/>
      <c r="H68" s="25"/>
    </row>
    <row r="69" spans="2:8" s="12" customFormat="1" ht="18.75">
      <c r="B69" s="36"/>
      <c r="C69" s="35"/>
      <c r="D69" s="32"/>
      <c r="E69" s="32"/>
      <c r="F69" s="32"/>
      <c r="G69" s="33"/>
      <c r="H69" s="25"/>
    </row>
    <row r="70" spans="2:8" s="12" customFormat="1" ht="18.75">
      <c r="B70" s="36"/>
      <c r="C70" s="35"/>
      <c r="D70" s="32"/>
      <c r="E70" s="32"/>
      <c r="F70" s="32"/>
      <c r="G70" s="33"/>
      <c r="H70" s="25"/>
    </row>
    <row r="71" spans="2:8" s="12" customFormat="1" ht="18.75">
      <c r="B71" s="36"/>
      <c r="C71" s="35"/>
      <c r="D71" s="32"/>
      <c r="E71" s="32"/>
      <c r="F71" s="32"/>
      <c r="G71" s="33"/>
      <c r="H71" s="25"/>
    </row>
    <row r="72" spans="2:8" s="12" customFormat="1" ht="18.75">
      <c r="B72" s="36"/>
      <c r="C72" s="35"/>
      <c r="D72" s="32"/>
      <c r="E72" s="32"/>
      <c r="F72" s="32"/>
      <c r="G72" s="33"/>
      <c r="H72" s="25"/>
    </row>
    <row r="73" spans="2:8" s="12" customFormat="1" ht="18.75">
      <c r="B73" s="36"/>
      <c r="C73" s="35"/>
      <c r="D73" s="32"/>
      <c r="E73" s="32"/>
      <c r="F73" s="32"/>
      <c r="G73" s="33"/>
      <c r="H73" s="25"/>
    </row>
    <row r="74" spans="2:8" s="12" customFormat="1" ht="18.75">
      <c r="B74" s="36"/>
      <c r="C74" s="35"/>
      <c r="D74" s="32"/>
      <c r="E74" s="32"/>
      <c r="F74" s="32"/>
      <c r="G74" s="33"/>
      <c r="H74" s="25"/>
    </row>
    <row r="75" spans="2:8" s="12" customFormat="1" ht="18.75">
      <c r="B75" s="36"/>
      <c r="C75" s="35"/>
      <c r="D75" s="32"/>
      <c r="E75" s="32"/>
      <c r="F75" s="32"/>
      <c r="G75" s="33"/>
      <c r="H75" s="25"/>
    </row>
    <row r="76" spans="2:8" s="12" customFormat="1" ht="18.75">
      <c r="B76" s="36"/>
      <c r="C76" s="35"/>
      <c r="D76" s="32"/>
      <c r="E76" s="32"/>
      <c r="F76" s="32"/>
      <c r="G76" s="33"/>
      <c r="H76" s="25"/>
    </row>
    <row r="77" spans="2:8" s="12" customFormat="1" ht="18.75">
      <c r="B77" s="36"/>
      <c r="C77" s="35"/>
      <c r="D77" s="32"/>
      <c r="E77" s="32"/>
      <c r="F77" s="32"/>
      <c r="G77" s="33"/>
      <c r="H77" s="25"/>
    </row>
    <row r="78" spans="2:8" s="12" customFormat="1" ht="18.75">
      <c r="B78" s="36"/>
      <c r="C78" s="35"/>
      <c r="D78" s="32"/>
      <c r="E78" s="32"/>
      <c r="F78" s="32"/>
      <c r="G78" s="33"/>
      <c r="H78" s="25"/>
    </row>
    <row r="79" spans="2:8" s="12" customFormat="1" ht="18.75">
      <c r="B79" s="36"/>
      <c r="C79" s="35"/>
      <c r="D79" s="32"/>
      <c r="E79" s="32"/>
      <c r="F79" s="32"/>
      <c r="G79" s="33"/>
      <c r="H79" s="25"/>
    </row>
    <row r="80" spans="2:8" s="12" customFormat="1" ht="18.75">
      <c r="B80" s="36"/>
      <c r="C80" s="35"/>
      <c r="D80" s="32"/>
      <c r="E80" s="32"/>
      <c r="F80" s="32"/>
      <c r="G80" s="33"/>
      <c r="H80" s="25"/>
    </row>
    <row r="81" spans="2:8" s="12" customFormat="1" ht="18.75">
      <c r="B81" s="36"/>
      <c r="C81" s="35"/>
      <c r="D81" s="32"/>
      <c r="E81" s="32"/>
      <c r="F81" s="32"/>
      <c r="G81" s="33"/>
      <c r="H81" s="25"/>
    </row>
    <row r="82" spans="2:8" s="12" customFormat="1" ht="18.75">
      <c r="B82" s="36"/>
      <c r="C82" s="35"/>
      <c r="D82" s="32"/>
      <c r="E82" s="32"/>
      <c r="F82" s="32"/>
      <c r="G82" s="33"/>
      <c r="H82" s="25"/>
    </row>
    <row r="83" spans="2:8" s="12" customFormat="1" ht="18.75">
      <c r="B83" s="36"/>
      <c r="C83" s="35"/>
      <c r="D83" s="32"/>
      <c r="E83" s="32"/>
      <c r="F83" s="32"/>
      <c r="G83" s="33"/>
      <c r="H83" s="25"/>
    </row>
    <row r="84" spans="2:8" s="12" customFormat="1" ht="18.75">
      <c r="B84" s="36"/>
      <c r="C84" s="35"/>
      <c r="D84" s="32"/>
      <c r="E84" s="32"/>
      <c r="F84" s="32"/>
      <c r="G84" s="33"/>
      <c r="H84" s="25"/>
    </row>
    <row r="85" spans="2:8" s="12" customFormat="1" ht="18.75">
      <c r="B85" s="36"/>
      <c r="C85" s="35"/>
      <c r="D85" s="32"/>
      <c r="E85" s="32"/>
      <c r="F85" s="32"/>
      <c r="G85" s="33"/>
      <c r="H85" s="25"/>
    </row>
    <row r="86" spans="2:8" s="12" customFormat="1" ht="18.75">
      <c r="B86" s="36"/>
      <c r="C86" s="35"/>
      <c r="D86" s="32"/>
      <c r="E86" s="32"/>
      <c r="F86" s="32"/>
      <c r="G86" s="33"/>
      <c r="H86" s="25"/>
    </row>
    <row r="87" spans="2:8" s="12" customFormat="1" ht="18.75">
      <c r="B87" s="36"/>
      <c r="C87" s="35"/>
      <c r="D87" s="32"/>
      <c r="E87" s="32"/>
      <c r="F87" s="32"/>
      <c r="G87" s="33"/>
      <c r="H87" s="25"/>
    </row>
    <row r="88" spans="2:8" s="12" customFormat="1" ht="18.75">
      <c r="B88" s="36"/>
      <c r="C88" s="35"/>
      <c r="D88" s="32"/>
      <c r="E88" s="32"/>
      <c r="F88" s="32"/>
      <c r="G88" s="33"/>
      <c r="H88" s="25"/>
    </row>
    <row r="89" spans="2:8" s="12" customFormat="1" ht="18.75">
      <c r="B89" s="36"/>
      <c r="C89" s="35"/>
      <c r="D89" s="32"/>
      <c r="E89" s="32"/>
      <c r="F89" s="32"/>
      <c r="G89" s="33"/>
      <c r="H89" s="25"/>
    </row>
    <row r="90" spans="2:8" s="12" customFormat="1" ht="18.75">
      <c r="B90" s="36"/>
      <c r="C90" s="35"/>
      <c r="D90" s="32"/>
      <c r="E90" s="32"/>
      <c r="F90" s="32"/>
      <c r="G90" s="33"/>
      <c r="H90" s="25"/>
    </row>
    <row r="91" spans="2:8" s="12" customFormat="1" ht="18.75">
      <c r="B91" s="36"/>
      <c r="C91" s="35"/>
      <c r="D91" s="32"/>
      <c r="E91" s="32"/>
      <c r="F91" s="32"/>
      <c r="G91" s="33"/>
      <c r="H91" s="25"/>
    </row>
    <row r="92" spans="2:8" s="12" customFormat="1" ht="18.75">
      <c r="B92" s="36"/>
      <c r="C92" s="35"/>
      <c r="D92" s="32"/>
      <c r="E92" s="32"/>
      <c r="F92" s="32"/>
      <c r="G92" s="33"/>
      <c r="H92" s="25"/>
    </row>
    <row r="93" spans="2:8" s="12" customFormat="1" ht="18.75">
      <c r="B93" s="36"/>
      <c r="C93" s="35"/>
      <c r="D93" s="32"/>
      <c r="E93" s="32"/>
      <c r="F93" s="32"/>
      <c r="G93" s="33"/>
      <c r="H93" s="25"/>
    </row>
    <row r="94" spans="2:8" s="12" customFormat="1" ht="18.75">
      <c r="B94" s="36"/>
      <c r="C94" s="35"/>
      <c r="D94" s="32"/>
      <c r="E94" s="32"/>
      <c r="F94" s="32"/>
      <c r="G94" s="33"/>
      <c r="H94" s="25"/>
    </row>
    <row r="95" spans="2:8" ht="12.75">
      <c r="B95" s="28"/>
      <c r="C95" s="37"/>
      <c r="D95" s="38"/>
      <c r="E95" s="38"/>
      <c r="F95" s="38"/>
      <c r="G95" s="39"/>
      <c r="H95" s="40"/>
    </row>
    <row r="96" spans="2:8" ht="12.75">
      <c r="B96" s="28"/>
      <c r="C96" s="37"/>
      <c r="D96" s="38"/>
      <c r="E96" s="38"/>
      <c r="F96" s="38"/>
      <c r="G96" s="39"/>
      <c r="H96" s="40"/>
    </row>
    <row r="97" spans="2:8" ht="12.75">
      <c r="B97" s="28"/>
      <c r="C97" s="37"/>
      <c r="D97" s="38"/>
      <c r="E97" s="38"/>
      <c r="F97" s="38"/>
      <c r="G97" s="39"/>
      <c r="H97" s="40"/>
    </row>
    <row r="98" spans="2:8" ht="12.75">
      <c r="B98" s="28"/>
      <c r="C98" s="37"/>
      <c r="D98" s="38"/>
      <c r="E98" s="38"/>
      <c r="F98" s="38"/>
      <c r="G98" s="39"/>
      <c r="H98" s="40"/>
    </row>
    <row r="99" spans="2:8" ht="12.75">
      <c r="B99" s="28"/>
      <c r="C99" s="37"/>
      <c r="D99" s="38"/>
      <c r="E99" s="38"/>
      <c r="F99" s="38"/>
      <c r="G99" s="39"/>
      <c r="H99" s="40"/>
    </row>
    <row r="100" spans="2:8" ht="12.75">
      <c r="B100" s="28"/>
      <c r="C100" s="37"/>
      <c r="D100" s="38"/>
      <c r="E100" s="38"/>
      <c r="F100" s="38"/>
      <c r="G100" s="39"/>
      <c r="H100" s="40"/>
    </row>
    <row r="101" spans="2:8" ht="12.75">
      <c r="B101" s="28"/>
      <c r="C101" s="37"/>
      <c r="D101" s="38"/>
      <c r="E101" s="38"/>
      <c r="F101" s="38"/>
      <c r="G101" s="39"/>
      <c r="H101" s="40"/>
    </row>
    <row r="102" spans="2:8" ht="12.75">
      <c r="B102" s="28"/>
      <c r="C102" s="37"/>
      <c r="D102" s="38"/>
      <c r="E102" s="38"/>
      <c r="F102" s="38"/>
      <c r="G102" s="39"/>
      <c r="H102" s="40"/>
    </row>
    <row r="103" spans="2:8" ht="12.75">
      <c r="B103" s="28"/>
      <c r="C103" s="37"/>
      <c r="D103" s="38"/>
      <c r="E103" s="38"/>
      <c r="F103" s="38"/>
      <c r="G103" s="39"/>
      <c r="H103" s="40"/>
    </row>
    <row r="104" spans="2:8" ht="12.75">
      <c r="B104" s="28"/>
      <c r="C104" s="37"/>
      <c r="D104" s="38"/>
      <c r="E104" s="38"/>
      <c r="F104" s="38"/>
      <c r="G104" s="39"/>
      <c r="H104" s="40"/>
    </row>
    <row r="105" spans="2:8" ht="12.75">
      <c r="B105" s="28"/>
      <c r="C105" s="37"/>
      <c r="D105" s="38"/>
      <c r="E105" s="38"/>
      <c r="F105" s="38"/>
      <c r="G105" s="39"/>
      <c r="H105" s="40"/>
    </row>
    <row r="106" spans="2:8" ht="12.75">
      <c r="B106" s="28"/>
      <c r="C106" s="37"/>
      <c r="D106" s="38"/>
      <c r="E106" s="38"/>
      <c r="F106" s="38"/>
      <c r="G106" s="39"/>
      <c r="H106" s="40"/>
    </row>
    <row r="107" spans="2:8" ht="12.75">
      <c r="B107" s="28"/>
      <c r="C107" s="37"/>
      <c r="D107" s="38"/>
      <c r="E107" s="38"/>
      <c r="F107" s="38"/>
      <c r="G107" s="39"/>
      <c r="H107" s="40"/>
    </row>
    <row r="108" spans="2:8" ht="12.75">
      <c r="B108" s="28"/>
      <c r="C108" s="37"/>
      <c r="D108" s="38"/>
      <c r="E108" s="38"/>
      <c r="F108" s="38"/>
      <c r="G108" s="39"/>
      <c r="H108" s="40"/>
    </row>
    <row r="109" spans="2:8" ht="12.75">
      <c r="B109" s="28"/>
      <c r="C109" s="37"/>
      <c r="D109" s="38"/>
      <c r="E109" s="38"/>
      <c r="F109" s="38"/>
      <c r="G109" s="39"/>
      <c r="H109" s="40"/>
    </row>
    <row r="110" spans="2:8" ht="12.75">
      <c r="B110" s="28"/>
      <c r="C110" s="37"/>
      <c r="D110" s="38"/>
      <c r="E110" s="38"/>
      <c r="F110" s="38"/>
      <c r="G110" s="39"/>
      <c r="H110" s="40"/>
    </row>
    <row r="111" spans="2:8" ht="12.75">
      <c r="B111" s="28"/>
      <c r="C111" s="37"/>
      <c r="D111" s="38"/>
      <c r="E111" s="38"/>
      <c r="F111" s="38"/>
      <c r="G111" s="39"/>
      <c r="H111" s="40"/>
    </row>
    <row r="112" spans="2:8" ht="12.75">
      <c r="B112" s="28"/>
      <c r="C112" s="37"/>
      <c r="D112" s="38"/>
      <c r="E112" s="38"/>
      <c r="F112" s="38"/>
      <c r="G112" s="39"/>
      <c r="H112" s="40"/>
    </row>
    <row r="113" spans="2:8" ht="12.75">
      <c r="B113" s="28"/>
      <c r="C113" s="37"/>
      <c r="D113" s="38"/>
      <c r="E113" s="38"/>
      <c r="F113" s="38"/>
      <c r="G113" s="39"/>
      <c r="H113" s="40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</sheetData>
  <sheetProtection/>
  <mergeCells count="3">
    <mergeCell ref="B5:G5"/>
    <mergeCell ref="H2:J2"/>
    <mergeCell ref="H3:T6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M35"/>
  <sheetViews>
    <sheetView view="pageBreakPreview" zoomScale="38" zoomScaleSheetLayoutView="38" zoomScalePageLayoutView="0" workbookViewId="0" topLeftCell="A1">
      <selection activeCell="D4" sqref="D4"/>
    </sheetView>
  </sheetViews>
  <sheetFormatPr defaultColWidth="9.00390625" defaultRowHeight="12.75"/>
  <cols>
    <col min="2" max="2" width="195.125" style="0" customWidth="1"/>
    <col min="3" max="3" width="38.00390625" style="0" customWidth="1"/>
    <col min="4" max="4" width="53.125" style="0" customWidth="1"/>
    <col min="5" max="5" width="48.375" style="0" customWidth="1"/>
  </cols>
  <sheetData>
    <row r="3" spans="1:13" ht="30.75">
      <c r="A3" s="175"/>
      <c r="B3" s="175"/>
      <c r="C3" s="175"/>
      <c r="D3" s="175"/>
      <c r="E3" s="162"/>
      <c r="F3" s="162"/>
      <c r="G3" s="162"/>
      <c r="H3" s="162"/>
      <c r="I3" s="288" t="s">
        <v>307</v>
      </c>
      <c r="J3" s="288"/>
      <c r="K3" s="288"/>
      <c r="L3" s="288"/>
      <c r="M3" s="175"/>
    </row>
    <row r="4" spans="1:13" ht="196.5" customHeight="1">
      <c r="A4" s="175"/>
      <c r="B4" s="181"/>
      <c r="C4" s="157"/>
      <c r="D4" s="157"/>
      <c r="E4" s="286" t="s">
        <v>308</v>
      </c>
      <c r="F4" s="287"/>
      <c r="G4" s="287"/>
      <c r="H4" s="287"/>
      <c r="I4" s="287"/>
      <c r="J4" s="287"/>
      <c r="K4" s="287"/>
      <c r="L4" s="287"/>
      <c r="M4" s="175"/>
    </row>
    <row r="5" spans="1:13" ht="35.25">
      <c r="A5" s="175"/>
      <c r="B5" s="182"/>
      <c r="C5" s="183"/>
      <c r="D5" s="183"/>
      <c r="E5" s="183"/>
      <c r="F5" s="157"/>
      <c r="G5" s="157"/>
      <c r="H5" s="157"/>
      <c r="I5" s="57"/>
      <c r="J5" s="57"/>
      <c r="K5" s="57"/>
      <c r="L5" s="57"/>
      <c r="M5" s="175"/>
    </row>
    <row r="6" spans="1:13" ht="132" customHeight="1">
      <c r="A6" s="175"/>
      <c r="B6" s="281" t="s">
        <v>303</v>
      </c>
      <c r="C6" s="281"/>
      <c r="D6" s="281"/>
      <c r="E6" s="281"/>
      <c r="F6" s="184"/>
      <c r="G6" s="185"/>
      <c r="H6" s="57"/>
      <c r="I6" s="57"/>
      <c r="J6" s="57"/>
      <c r="K6" s="57"/>
      <c r="L6" s="57"/>
      <c r="M6" s="175"/>
    </row>
    <row r="7" spans="1:13" ht="35.25">
      <c r="A7" s="175"/>
      <c r="B7" s="184"/>
      <c r="C7" s="186"/>
      <c r="D7" s="184"/>
      <c r="E7" s="187"/>
      <c r="F7" s="184"/>
      <c r="G7" s="185"/>
      <c r="H7" s="188"/>
      <c r="I7" s="188"/>
      <c r="J7" s="57"/>
      <c r="K7" s="57"/>
      <c r="L7" s="57"/>
      <c r="M7" s="175"/>
    </row>
    <row r="8" spans="1:13" ht="99" customHeight="1">
      <c r="A8" s="175"/>
      <c r="B8" s="148" t="s">
        <v>36</v>
      </c>
      <c r="C8" s="148" t="s">
        <v>55</v>
      </c>
      <c r="D8" s="148" t="s">
        <v>304</v>
      </c>
      <c r="E8" s="148" t="s">
        <v>305</v>
      </c>
      <c r="F8" s="188"/>
      <c r="G8" s="188"/>
      <c r="H8" s="188"/>
      <c r="I8" s="188"/>
      <c r="J8" s="57"/>
      <c r="K8" s="57"/>
      <c r="L8" s="57"/>
      <c r="M8" s="175"/>
    </row>
    <row r="9" spans="1:13" ht="35.25">
      <c r="A9" s="175"/>
      <c r="B9" s="189">
        <v>1</v>
      </c>
      <c r="C9" s="190">
        <v>2</v>
      </c>
      <c r="D9" s="189">
        <v>3</v>
      </c>
      <c r="E9" s="189">
        <v>4</v>
      </c>
      <c r="F9" s="188"/>
      <c r="G9" s="191"/>
      <c r="H9" s="192"/>
      <c r="I9" s="192"/>
      <c r="J9" s="57"/>
      <c r="K9" s="57"/>
      <c r="L9" s="57"/>
      <c r="M9" s="175"/>
    </row>
    <row r="10" spans="1:13" ht="89.25" customHeight="1">
      <c r="A10" s="175"/>
      <c r="B10" s="193" t="s">
        <v>72</v>
      </c>
      <c r="C10" s="194" t="s">
        <v>44</v>
      </c>
      <c r="D10" s="195">
        <f>D11+D12+D13</f>
        <v>1490000</v>
      </c>
      <c r="E10" s="195">
        <f>E11+E12+E13</f>
        <v>1490000</v>
      </c>
      <c r="F10" s="57"/>
      <c r="G10" s="196"/>
      <c r="H10" s="192"/>
      <c r="I10" s="192"/>
      <c r="J10" s="57"/>
      <c r="K10" s="57"/>
      <c r="L10" s="57"/>
      <c r="M10" s="175"/>
    </row>
    <row r="11" spans="1:13" ht="129.75" customHeight="1">
      <c r="A11" s="175"/>
      <c r="B11" s="161" t="s">
        <v>152</v>
      </c>
      <c r="C11" s="67" t="s">
        <v>153</v>
      </c>
      <c r="D11" s="197">
        <v>423430</v>
      </c>
      <c r="E11" s="197">
        <v>423430</v>
      </c>
      <c r="F11" s="57"/>
      <c r="G11" s="196"/>
      <c r="H11" s="192"/>
      <c r="I11" s="192"/>
      <c r="J11" s="57"/>
      <c r="K11" s="57"/>
      <c r="L11" s="57"/>
      <c r="M11" s="175"/>
    </row>
    <row r="12" spans="1:13" ht="168.75" customHeight="1">
      <c r="A12" s="175"/>
      <c r="B12" s="161" t="s">
        <v>35</v>
      </c>
      <c r="C12" s="67" t="s">
        <v>45</v>
      </c>
      <c r="D12" s="197">
        <v>1062570</v>
      </c>
      <c r="E12" s="197">
        <v>1062570</v>
      </c>
      <c r="F12" s="57"/>
      <c r="G12" s="196"/>
      <c r="H12" s="192"/>
      <c r="I12" s="192"/>
      <c r="J12" s="57"/>
      <c r="K12" s="57"/>
      <c r="L12" s="57"/>
      <c r="M12" s="175"/>
    </row>
    <row r="13" spans="1:13" ht="69.75" customHeight="1">
      <c r="A13" s="175"/>
      <c r="B13" s="69" t="s">
        <v>2</v>
      </c>
      <c r="C13" s="67" t="s">
        <v>146</v>
      </c>
      <c r="D13" s="197">
        <v>4000</v>
      </c>
      <c r="E13" s="197">
        <v>4000</v>
      </c>
      <c r="F13" s="57"/>
      <c r="G13" s="196"/>
      <c r="H13" s="192"/>
      <c r="I13" s="192"/>
      <c r="J13" s="57"/>
      <c r="K13" s="57"/>
      <c r="L13" s="57"/>
      <c r="M13" s="175"/>
    </row>
    <row r="14" spans="1:13" ht="71.25" customHeight="1">
      <c r="A14" s="175"/>
      <c r="B14" s="198" t="s">
        <v>192</v>
      </c>
      <c r="C14" s="194" t="s">
        <v>200</v>
      </c>
      <c r="D14" s="195">
        <f>D15</f>
        <v>47400</v>
      </c>
      <c r="E14" s="195">
        <f>E15</f>
        <v>47400</v>
      </c>
      <c r="F14" s="57"/>
      <c r="G14" s="196"/>
      <c r="H14" s="192"/>
      <c r="I14" s="192"/>
      <c r="J14" s="57"/>
      <c r="K14" s="57"/>
      <c r="L14" s="57"/>
      <c r="M14" s="175"/>
    </row>
    <row r="15" spans="1:13" ht="116.25" customHeight="1">
      <c r="A15" s="175"/>
      <c r="B15" s="199" t="s">
        <v>193</v>
      </c>
      <c r="C15" s="67" t="s">
        <v>199</v>
      </c>
      <c r="D15" s="197">
        <v>47400</v>
      </c>
      <c r="E15" s="197">
        <v>47400</v>
      </c>
      <c r="F15" s="57"/>
      <c r="G15" s="196"/>
      <c r="H15" s="192"/>
      <c r="I15" s="192"/>
      <c r="J15" s="57"/>
      <c r="K15" s="57"/>
      <c r="L15" s="57"/>
      <c r="M15" s="175"/>
    </row>
    <row r="16" spans="1:13" ht="109.5" customHeight="1" hidden="1">
      <c r="A16" s="175"/>
      <c r="B16" s="198" t="s">
        <v>77</v>
      </c>
      <c r="C16" s="194" t="s">
        <v>46</v>
      </c>
      <c r="D16" s="195">
        <f>D17+D18</f>
        <v>0</v>
      </c>
      <c r="E16" s="195">
        <f>E17+E18</f>
        <v>0</v>
      </c>
      <c r="F16" s="57"/>
      <c r="G16" s="196"/>
      <c r="H16" s="192"/>
      <c r="I16" s="192"/>
      <c r="J16" s="57"/>
      <c r="K16" s="57"/>
      <c r="L16" s="57"/>
      <c r="M16" s="175"/>
    </row>
    <row r="17" spans="1:13" ht="93.75" customHeight="1" hidden="1">
      <c r="A17" s="175"/>
      <c r="B17" s="161" t="s">
        <v>161</v>
      </c>
      <c r="C17" s="67" t="s">
        <v>171</v>
      </c>
      <c r="D17" s="197"/>
      <c r="E17" s="197"/>
      <c r="F17" s="57"/>
      <c r="G17" s="196"/>
      <c r="H17" s="192"/>
      <c r="I17" s="192"/>
      <c r="J17" s="57"/>
      <c r="K17" s="57"/>
      <c r="L17" s="57"/>
      <c r="M17" s="175"/>
    </row>
    <row r="18" spans="1:13" ht="84" customHeight="1" hidden="1">
      <c r="A18" s="175"/>
      <c r="B18" s="200" t="s">
        <v>97</v>
      </c>
      <c r="C18" s="67" t="s">
        <v>47</v>
      </c>
      <c r="D18" s="197"/>
      <c r="E18" s="197"/>
      <c r="F18" s="57"/>
      <c r="G18" s="196"/>
      <c r="H18" s="192"/>
      <c r="I18" s="201"/>
      <c r="J18" s="57"/>
      <c r="K18" s="57"/>
      <c r="L18" s="57"/>
      <c r="M18" s="175"/>
    </row>
    <row r="19" spans="1:13" ht="102.75" customHeight="1" hidden="1">
      <c r="A19" s="175"/>
      <c r="B19" s="202" t="s">
        <v>78</v>
      </c>
      <c r="C19" s="203" t="s">
        <v>48</v>
      </c>
      <c r="D19" s="195">
        <f>D20</f>
        <v>0</v>
      </c>
      <c r="E19" s="195">
        <f>E20</f>
        <v>0</v>
      </c>
      <c r="F19" s="57"/>
      <c r="G19" s="196"/>
      <c r="H19" s="192"/>
      <c r="I19" s="192"/>
      <c r="J19" s="57"/>
      <c r="K19" s="57"/>
      <c r="L19" s="57"/>
      <c r="M19" s="175"/>
    </row>
    <row r="20" spans="1:13" ht="96.75" customHeight="1" hidden="1">
      <c r="A20" s="175"/>
      <c r="B20" s="161" t="s">
        <v>162</v>
      </c>
      <c r="C20" s="151" t="s">
        <v>172</v>
      </c>
      <c r="D20" s="197"/>
      <c r="E20" s="197"/>
      <c r="F20" s="57"/>
      <c r="G20" s="196"/>
      <c r="H20" s="192"/>
      <c r="I20" s="192"/>
      <c r="J20" s="57"/>
      <c r="K20" s="57"/>
      <c r="L20" s="57"/>
      <c r="M20" s="175"/>
    </row>
    <row r="21" spans="1:13" ht="88.5" customHeight="1">
      <c r="A21" s="175"/>
      <c r="B21" s="193" t="s">
        <v>6</v>
      </c>
      <c r="C21" s="203" t="s">
        <v>147</v>
      </c>
      <c r="D21" s="195">
        <f>D22</f>
        <v>2000</v>
      </c>
      <c r="E21" s="195">
        <f>E22</f>
        <v>2000</v>
      </c>
      <c r="F21" s="57"/>
      <c r="G21" s="196"/>
      <c r="H21" s="192"/>
      <c r="I21" s="201"/>
      <c r="J21" s="57"/>
      <c r="K21" s="57"/>
      <c r="L21" s="57"/>
      <c r="M21" s="175"/>
    </row>
    <row r="22" spans="1:13" ht="86.25" customHeight="1">
      <c r="A22" s="175"/>
      <c r="B22" s="161" t="s">
        <v>8</v>
      </c>
      <c r="C22" s="151" t="s">
        <v>148</v>
      </c>
      <c r="D22" s="197">
        <v>2000</v>
      </c>
      <c r="E22" s="197">
        <v>2000</v>
      </c>
      <c r="F22" s="57"/>
      <c r="G22" s="196"/>
      <c r="H22" s="192"/>
      <c r="I22" s="201"/>
      <c r="J22" s="57"/>
      <c r="K22" s="57"/>
      <c r="L22" s="57"/>
      <c r="M22" s="175"/>
    </row>
    <row r="23" spans="1:13" ht="97.5" customHeight="1">
      <c r="A23" s="175"/>
      <c r="B23" s="193" t="s">
        <v>81</v>
      </c>
      <c r="C23" s="203" t="s">
        <v>49</v>
      </c>
      <c r="D23" s="195">
        <f>D24</f>
        <v>183040</v>
      </c>
      <c r="E23" s="195">
        <f>E24</f>
        <v>125810</v>
      </c>
      <c r="F23" s="57"/>
      <c r="G23" s="196"/>
      <c r="H23" s="192"/>
      <c r="I23" s="192"/>
      <c r="J23" s="57"/>
      <c r="K23" s="57"/>
      <c r="L23" s="57"/>
      <c r="M23" s="175"/>
    </row>
    <row r="24" spans="1:13" ht="92.25" customHeight="1">
      <c r="A24" s="175"/>
      <c r="B24" s="161" t="s">
        <v>83</v>
      </c>
      <c r="C24" s="151" t="s">
        <v>50</v>
      </c>
      <c r="D24" s="197">
        <v>183040</v>
      </c>
      <c r="E24" s="197">
        <v>125810</v>
      </c>
      <c r="F24" s="57"/>
      <c r="G24" s="196"/>
      <c r="H24" s="201"/>
      <c r="I24" s="201"/>
      <c r="J24" s="57"/>
      <c r="K24" s="57"/>
      <c r="L24" s="57"/>
      <c r="M24" s="175"/>
    </row>
    <row r="25" spans="1:13" ht="85.5" customHeight="1">
      <c r="A25" s="175"/>
      <c r="B25" s="193" t="s">
        <v>84</v>
      </c>
      <c r="C25" s="203" t="s">
        <v>51</v>
      </c>
      <c r="D25" s="195">
        <f>D26</f>
        <v>713500</v>
      </c>
      <c r="E25" s="195">
        <f>E26</f>
        <v>713500</v>
      </c>
      <c r="F25" s="57"/>
      <c r="G25" s="196"/>
      <c r="H25" s="201"/>
      <c r="I25" s="192"/>
      <c r="J25" s="57"/>
      <c r="K25" s="57"/>
      <c r="L25" s="57"/>
      <c r="M25" s="175"/>
    </row>
    <row r="26" spans="1:13" ht="84.75" customHeight="1">
      <c r="A26" s="175"/>
      <c r="B26" s="199" t="s">
        <v>52</v>
      </c>
      <c r="C26" s="151" t="s">
        <v>53</v>
      </c>
      <c r="D26" s="197">
        <v>713500</v>
      </c>
      <c r="E26" s="197">
        <v>713500</v>
      </c>
      <c r="F26" s="57"/>
      <c r="G26" s="196"/>
      <c r="H26" s="204"/>
      <c r="I26" s="205"/>
      <c r="J26" s="57"/>
      <c r="K26" s="57"/>
      <c r="L26" s="57"/>
      <c r="M26" s="175"/>
    </row>
    <row r="27" spans="1:13" ht="103.5" customHeight="1">
      <c r="A27" s="175"/>
      <c r="B27" s="193" t="s">
        <v>86</v>
      </c>
      <c r="C27" s="203" t="s">
        <v>306</v>
      </c>
      <c r="D27" s="195">
        <v>62460</v>
      </c>
      <c r="E27" s="206">
        <v>125190</v>
      </c>
      <c r="F27" s="207"/>
      <c r="G27" s="207"/>
      <c r="H27" s="204"/>
      <c r="I27" s="205"/>
      <c r="J27" s="57"/>
      <c r="K27" s="57"/>
      <c r="L27" s="57"/>
      <c r="M27" s="175"/>
    </row>
    <row r="28" spans="1:13" ht="78" customHeight="1">
      <c r="A28" s="175"/>
      <c r="B28" s="193" t="s">
        <v>87</v>
      </c>
      <c r="C28" s="194"/>
      <c r="D28" s="195">
        <f>D10+D14+D19+D21+D23+D25+D27</f>
        <v>2498400</v>
      </c>
      <c r="E28" s="195">
        <f>E10+E14+E19+E21+E23+E25+E27</f>
        <v>2503900</v>
      </c>
      <c r="F28" s="57"/>
      <c r="G28" s="57"/>
      <c r="H28" s="57"/>
      <c r="I28" s="57"/>
      <c r="J28" s="57"/>
      <c r="K28" s="57"/>
      <c r="L28" s="57"/>
      <c r="M28" s="175"/>
    </row>
    <row r="29" spans="1:13" ht="35.25">
      <c r="A29" s="175"/>
      <c r="B29" s="208"/>
      <c r="C29" s="209"/>
      <c r="D29" s="210"/>
      <c r="E29" s="211"/>
      <c r="F29" s="196"/>
      <c r="G29" s="57"/>
      <c r="H29" s="57"/>
      <c r="I29" s="57"/>
      <c r="J29" s="57"/>
      <c r="K29" s="57"/>
      <c r="L29" s="57"/>
      <c r="M29" s="175"/>
    </row>
    <row r="30" spans="1:13" ht="35.25">
      <c r="A30" s="175"/>
      <c r="B30" s="208"/>
      <c r="C30" s="212"/>
      <c r="D30" s="213"/>
      <c r="E30" s="214"/>
      <c r="F30" s="196"/>
      <c r="G30" s="57"/>
      <c r="H30" s="57"/>
      <c r="I30" s="57"/>
      <c r="J30" s="57"/>
      <c r="K30" s="57"/>
      <c r="L30" s="57"/>
      <c r="M30" s="175"/>
    </row>
    <row r="31" spans="1:13" ht="35.25">
      <c r="A31" s="175"/>
      <c r="B31" s="208"/>
      <c r="C31" s="212"/>
      <c r="D31" s="213"/>
      <c r="E31" s="214"/>
      <c r="F31" s="196"/>
      <c r="G31" s="57"/>
      <c r="H31" s="57"/>
      <c r="I31" s="57"/>
      <c r="J31" s="57"/>
      <c r="K31" s="57"/>
      <c r="L31" s="57"/>
      <c r="M31" s="175"/>
    </row>
    <row r="32" spans="1:13" ht="23.25">
      <c r="A32" s="175"/>
      <c r="B32" s="177"/>
      <c r="C32" s="178"/>
      <c r="D32" s="179"/>
      <c r="E32" s="180"/>
      <c r="F32" s="176"/>
      <c r="G32" s="175"/>
      <c r="H32" s="175"/>
      <c r="I32" s="175"/>
      <c r="J32" s="175"/>
      <c r="K32" s="175"/>
      <c r="L32" s="175"/>
      <c r="M32" s="175"/>
    </row>
    <row r="33" spans="1:13" ht="23.25">
      <c r="A33" s="175"/>
      <c r="B33" s="177"/>
      <c r="C33" s="178"/>
      <c r="D33" s="179"/>
      <c r="E33" s="180"/>
      <c r="F33" s="176"/>
      <c r="G33" s="175"/>
      <c r="H33" s="175"/>
      <c r="I33" s="175"/>
      <c r="J33" s="175"/>
      <c r="K33" s="175"/>
      <c r="L33" s="175"/>
      <c r="M33" s="175"/>
    </row>
    <row r="34" spans="1:13" ht="23.25">
      <c r="A34" s="175"/>
      <c r="B34" s="177"/>
      <c r="C34" s="178"/>
      <c r="D34" s="179"/>
      <c r="E34" s="180"/>
      <c r="F34" s="176"/>
      <c r="G34" s="175"/>
      <c r="H34" s="175"/>
      <c r="I34" s="175"/>
      <c r="J34" s="175"/>
      <c r="K34" s="175"/>
      <c r="L34" s="175"/>
      <c r="M34" s="175"/>
    </row>
    <row r="35" spans="1:13" ht="23.25">
      <c r="A35" s="175"/>
      <c r="B35" s="177"/>
      <c r="C35" s="178"/>
      <c r="D35" s="179"/>
      <c r="E35" s="180"/>
      <c r="F35" s="176"/>
      <c r="G35" s="175"/>
      <c r="H35" s="175"/>
      <c r="I35" s="175"/>
      <c r="J35" s="175"/>
      <c r="K35" s="175"/>
      <c r="L35" s="175"/>
      <c r="M35" s="175"/>
    </row>
  </sheetData>
  <sheetProtection/>
  <mergeCells count="3">
    <mergeCell ref="B6:E6"/>
    <mergeCell ref="E4:L4"/>
    <mergeCell ref="I3:L3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M64"/>
  <sheetViews>
    <sheetView view="pageBreakPreview" zoomScale="41" zoomScaleNormal="65" zoomScaleSheetLayoutView="41" zoomScalePageLayoutView="0" workbookViewId="0" topLeftCell="C48">
      <selection activeCell="G47" sqref="G47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84.375" style="0" customWidth="1"/>
    <col min="8" max="8" width="37.75390625" style="0" customWidth="1"/>
    <col min="9" max="9" width="26.125" style="0" hidden="1" customWidth="1"/>
    <col min="10" max="10" width="54.00390625" style="0" customWidth="1"/>
    <col min="12" max="12" width="22.875" style="0" customWidth="1"/>
  </cols>
  <sheetData>
    <row r="1" spans="10:12" ht="108" customHeight="1">
      <c r="J1" s="295"/>
      <c r="K1" s="296"/>
      <c r="L1" s="296"/>
    </row>
    <row r="2" spans="2:12" ht="78" customHeight="1">
      <c r="B2" s="57"/>
      <c r="C2" s="57"/>
      <c r="D2" s="57"/>
      <c r="E2" s="57"/>
      <c r="F2" s="57"/>
      <c r="G2" s="57"/>
      <c r="H2" s="57"/>
      <c r="I2" s="74"/>
      <c r="J2" s="289" t="s">
        <v>229</v>
      </c>
      <c r="K2" s="290"/>
      <c r="L2" s="290"/>
    </row>
    <row r="3" spans="2:13" ht="63.75" customHeight="1">
      <c r="B3" s="57"/>
      <c r="C3" s="57"/>
      <c r="D3" s="57"/>
      <c r="E3" s="57"/>
      <c r="F3" s="57"/>
      <c r="G3" s="57"/>
      <c r="H3" s="274" t="s">
        <v>289</v>
      </c>
      <c r="I3" s="294"/>
      <c r="J3" s="294"/>
      <c r="K3" s="294"/>
      <c r="L3" s="294"/>
      <c r="M3" s="294"/>
    </row>
    <row r="4" spans="2:13" ht="34.5" customHeight="1">
      <c r="B4" s="57"/>
      <c r="C4" s="57"/>
      <c r="D4" s="57"/>
      <c r="E4" s="57"/>
      <c r="F4" s="57"/>
      <c r="G4" s="57"/>
      <c r="H4" s="294"/>
      <c r="I4" s="294"/>
      <c r="J4" s="294"/>
      <c r="K4" s="294"/>
      <c r="L4" s="294"/>
      <c r="M4" s="294"/>
    </row>
    <row r="5" spans="2:13" ht="150.75" customHeight="1">
      <c r="B5" s="57"/>
      <c r="C5" s="57"/>
      <c r="D5" s="57"/>
      <c r="E5" s="57"/>
      <c r="F5" s="57"/>
      <c r="G5" s="57"/>
      <c r="H5" s="294"/>
      <c r="I5" s="294"/>
      <c r="J5" s="294"/>
      <c r="K5" s="294"/>
      <c r="L5" s="294"/>
      <c r="M5" s="294"/>
    </row>
    <row r="6" spans="2:12" ht="34.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34.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29.75" customHeight="1">
      <c r="B8" s="291" t="s">
        <v>232</v>
      </c>
      <c r="C8" s="291"/>
      <c r="D8" s="291"/>
      <c r="E8" s="291"/>
      <c r="F8" s="291"/>
      <c r="G8" s="291"/>
      <c r="H8" s="291"/>
      <c r="I8" s="291"/>
      <c r="J8" s="291"/>
      <c r="K8" s="57"/>
      <c r="L8" s="57"/>
    </row>
    <row r="9" spans="2:12" ht="35.25">
      <c r="B9" s="58"/>
      <c r="C9" s="58"/>
      <c r="D9" s="58"/>
      <c r="E9" s="58"/>
      <c r="F9" s="58"/>
      <c r="G9" s="59"/>
      <c r="H9" s="292"/>
      <c r="I9" s="292"/>
      <c r="J9" s="292"/>
      <c r="K9" s="57"/>
      <c r="L9" s="57"/>
    </row>
    <row r="10" spans="2:12" ht="162" customHeight="1">
      <c r="B10" s="60" t="s">
        <v>37</v>
      </c>
      <c r="C10" s="60" t="s">
        <v>38</v>
      </c>
      <c r="D10" s="61" t="s">
        <v>56</v>
      </c>
      <c r="E10" s="61" t="s">
        <v>57</v>
      </c>
      <c r="F10" s="61" t="s">
        <v>58</v>
      </c>
      <c r="G10" s="61" t="s">
        <v>59</v>
      </c>
      <c r="H10" s="61" t="s">
        <v>60</v>
      </c>
      <c r="I10" s="62" t="s">
        <v>220</v>
      </c>
      <c r="J10" s="63" t="s">
        <v>221</v>
      </c>
      <c r="K10" s="57"/>
      <c r="L10" s="57"/>
    </row>
    <row r="11" spans="2:12" ht="35.25">
      <c r="B11" s="64">
        <v>1</v>
      </c>
      <c r="C11" s="64">
        <v>2</v>
      </c>
      <c r="D11" s="65" t="s">
        <v>39</v>
      </c>
      <c r="E11" s="65" t="s">
        <v>40</v>
      </c>
      <c r="F11" s="65" t="s">
        <v>41</v>
      </c>
      <c r="G11" s="65" t="s">
        <v>42</v>
      </c>
      <c r="H11" s="65" t="s">
        <v>43</v>
      </c>
      <c r="I11" s="65" t="s">
        <v>202</v>
      </c>
      <c r="J11" s="64">
        <v>9</v>
      </c>
      <c r="K11" s="57"/>
      <c r="L11" s="57"/>
    </row>
    <row r="12" spans="2:12" ht="69.75" customHeight="1" hidden="1">
      <c r="B12" s="66" t="e">
        <f>#REF!+1</f>
        <v>#REF!</v>
      </c>
      <c r="C12" s="70" t="s">
        <v>184</v>
      </c>
      <c r="D12" s="67" t="s">
        <v>61</v>
      </c>
      <c r="E12" s="67" t="s">
        <v>73</v>
      </c>
      <c r="F12" s="67" t="s">
        <v>75</v>
      </c>
      <c r="G12" s="67" t="s">
        <v>207</v>
      </c>
      <c r="H12" s="67"/>
      <c r="I12" s="68">
        <f>I13</f>
        <v>0</v>
      </c>
      <c r="J12" s="68">
        <f>J13</f>
        <v>0</v>
      </c>
      <c r="K12" s="57"/>
      <c r="L12" s="57"/>
    </row>
    <row r="13" spans="2:12" ht="71.25" customHeight="1" hidden="1">
      <c r="B13" s="66" t="e">
        <f aca="true" t="shared" si="0" ref="B13:B19">B12+1</f>
        <v>#REF!</v>
      </c>
      <c r="C13" s="71" t="s">
        <v>177</v>
      </c>
      <c r="D13" s="67" t="s">
        <v>61</v>
      </c>
      <c r="E13" s="67" t="s">
        <v>73</v>
      </c>
      <c r="F13" s="67" t="s">
        <v>75</v>
      </c>
      <c r="G13" s="72" t="s">
        <v>208</v>
      </c>
      <c r="H13" s="67"/>
      <c r="I13" s="68">
        <f>I14+I15+I16+I17+I18+I19</f>
        <v>0</v>
      </c>
      <c r="J13" s="68">
        <f>J14+J15+J16+J17+J18+J19</f>
        <v>0</v>
      </c>
      <c r="K13" s="57"/>
      <c r="L13" s="57"/>
    </row>
    <row r="14" spans="2:12" ht="85.5" customHeight="1" hidden="1">
      <c r="B14" s="66" t="e">
        <f t="shared" si="0"/>
        <v>#REF!</v>
      </c>
      <c r="C14" s="69" t="s">
        <v>98</v>
      </c>
      <c r="D14" s="67" t="s">
        <v>61</v>
      </c>
      <c r="E14" s="67" t="s">
        <v>73</v>
      </c>
      <c r="F14" s="67" t="s">
        <v>75</v>
      </c>
      <c r="G14" s="72" t="s">
        <v>208</v>
      </c>
      <c r="H14" s="67" t="s">
        <v>88</v>
      </c>
      <c r="I14" s="68"/>
      <c r="J14" s="68">
        <v>0</v>
      </c>
      <c r="K14" s="57"/>
      <c r="L14" s="57"/>
    </row>
    <row r="15" spans="2:12" ht="40.5" customHeight="1" hidden="1">
      <c r="B15" s="66" t="e">
        <f t="shared" si="0"/>
        <v>#REF!</v>
      </c>
      <c r="C15" s="69" t="s">
        <v>89</v>
      </c>
      <c r="D15" s="67" t="s">
        <v>61</v>
      </c>
      <c r="E15" s="67" t="s">
        <v>73</v>
      </c>
      <c r="F15" s="67" t="s">
        <v>75</v>
      </c>
      <c r="G15" s="72" t="s">
        <v>208</v>
      </c>
      <c r="H15" s="67" t="s">
        <v>209</v>
      </c>
      <c r="I15" s="68"/>
      <c r="J15" s="68">
        <v>0</v>
      </c>
      <c r="K15" s="57"/>
      <c r="L15" s="57"/>
    </row>
    <row r="16" spans="2:12" ht="72.75" customHeight="1" hidden="1">
      <c r="B16" s="66" t="e">
        <f t="shared" si="0"/>
        <v>#REF!</v>
      </c>
      <c r="C16" s="69" t="s">
        <v>90</v>
      </c>
      <c r="D16" s="67" t="s">
        <v>61</v>
      </c>
      <c r="E16" s="67" t="s">
        <v>73</v>
      </c>
      <c r="F16" s="67" t="s">
        <v>75</v>
      </c>
      <c r="G16" s="72" t="s">
        <v>208</v>
      </c>
      <c r="H16" s="67" t="s">
        <v>91</v>
      </c>
      <c r="I16" s="68"/>
      <c r="J16" s="68">
        <v>0</v>
      </c>
      <c r="K16" s="57"/>
      <c r="L16" s="57"/>
    </row>
    <row r="17" spans="2:12" ht="88.5" customHeight="1" hidden="1">
      <c r="B17" s="66" t="e">
        <f t="shared" si="0"/>
        <v>#REF!</v>
      </c>
      <c r="C17" s="69" t="s">
        <v>1</v>
      </c>
      <c r="D17" s="67" t="s">
        <v>61</v>
      </c>
      <c r="E17" s="67" t="s">
        <v>73</v>
      </c>
      <c r="F17" s="67" t="s">
        <v>75</v>
      </c>
      <c r="G17" s="72" t="s">
        <v>208</v>
      </c>
      <c r="H17" s="67" t="s">
        <v>94</v>
      </c>
      <c r="I17" s="68"/>
      <c r="J17" s="68">
        <v>0</v>
      </c>
      <c r="K17" s="57"/>
      <c r="L17" s="57"/>
    </row>
    <row r="18" spans="2:12" ht="42" customHeight="1" hidden="1">
      <c r="B18" s="66" t="e">
        <f t="shared" si="0"/>
        <v>#REF!</v>
      </c>
      <c r="C18" s="69" t="s">
        <v>92</v>
      </c>
      <c r="D18" s="67" t="s">
        <v>61</v>
      </c>
      <c r="E18" s="67" t="s">
        <v>73</v>
      </c>
      <c r="F18" s="67" t="s">
        <v>75</v>
      </c>
      <c r="G18" s="72" t="s">
        <v>208</v>
      </c>
      <c r="H18" s="67">
        <v>851</v>
      </c>
      <c r="I18" s="68"/>
      <c r="J18" s="68">
        <v>0</v>
      </c>
      <c r="K18" s="57"/>
      <c r="L18" s="57"/>
    </row>
    <row r="19" spans="2:12" ht="52.5" customHeight="1" hidden="1">
      <c r="B19" s="66" t="e">
        <f t="shared" si="0"/>
        <v>#REF!</v>
      </c>
      <c r="C19" s="69" t="s">
        <v>93</v>
      </c>
      <c r="D19" s="67" t="s">
        <v>61</v>
      </c>
      <c r="E19" s="67" t="s">
        <v>73</v>
      </c>
      <c r="F19" s="67" t="s">
        <v>75</v>
      </c>
      <c r="G19" s="72" t="s">
        <v>208</v>
      </c>
      <c r="H19" s="67">
        <v>852</v>
      </c>
      <c r="I19" s="68"/>
      <c r="J19" s="68">
        <v>0</v>
      </c>
      <c r="K19" s="57"/>
      <c r="L19" s="57"/>
    </row>
    <row r="20" spans="2:12" ht="108.75" customHeight="1">
      <c r="B20" s="77">
        <v>1</v>
      </c>
      <c r="C20" s="76" t="s">
        <v>184</v>
      </c>
      <c r="D20" s="77" t="s">
        <v>61</v>
      </c>
      <c r="E20" s="77" t="s">
        <v>73</v>
      </c>
      <c r="F20" s="77" t="s">
        <v>75</v>
      </c>
      <c r="G20" s="77" t="s">
        <v>163</v>
      </c>
      <c r="H20" s="77"/>
      <c r="I20" s="78">
        <f>I21</f>
        <v>0</v>
      </c>
      <c r="J20" s="78">
        <f>J21+J29+J34+J36+J40</f>
        <v>2178619.76</v>
      </c>
      <c r="K20" s="73"/>
      <c r="L20" s="73"/>
    </row>
    <row r="21" spans="2:12" ht="110.25" customHeight="1">
      <c r="B21" s="77" t="s">
        <v>237</v>
      </c>
      <c r="C21" s="76" t="s">
        <v>177</v>
      </c>
      <c r="D21" s="77" t="s">
        <v>61</v>
      </c>
      <c r="E21" s="77" t="s">
        <v>73</v>
      </c>
      <c r="F21" s="77" t="s">
        <v>75</v>
      </c>
      <c r="G21" s="79" t="s">
        <v>173</v>
      </c>
      <c r="H21" s="77" t="s">
        <v>62</v>
      </c>
      <c r="I21" s="78">
        <f>I22+I23+I24+I25+I26+I27+I28</f>
        <v>0</v>
      </c>
      <c r="J21" s="78">
        <f>J22+J24+J25+J26+J27+J28</f>
        <v>1012570</v>
      </c>
      <c r="K21" s="73"/>
      <c r="L21" s="73"/>
    </row>
    <row r="22" spans="2:12" ht="91.5" customHeight="1">
      <c r="B22" s="77"/>
      <c r="C22" s="80" t="s">
        <v>190</v>
      </c>
      <c r="D22" s="81" t="s">
        <v>61</v>
      </c>
      <c r="E22" s="81" t="s">
        <v>73</v>
      </c>
      <c r="F22" s="81" t="s">
        <v>75</v>
      </c>
      <c r="G22" s="82" t="s">
        <v>174</v>
      </c>
      <c r="H22" s="81" t="s">
        <v>88</v>
      </c>
      <c r="I22" s="83"/>
      <c r="J22" s="83">
        <v>655700</v>
      </c>
      <c r="K22" s="73"/>
      <c r="L22" s="73"/>
    </row>
    <row r="23" spans="2:12" ht="48" customHeight="1" hidden="1">
      <c r="B23" s="77"/>
      <c r="C23" s="80" t="s">
        <v>89</v>
      </c>
      <c r="D23" s="81" t="s">
        <v>61</v>
      </c>
      <c r="E23" s="81" t="s">
        <v>73</v>
      </c>
      <c r="F23" s="81" t="s">
        <v>75</v>
      </c>
      <c r="G23" s="82" t="s">
        <v>175</v>
      </c>
      <c r="H23" s="81" t="s">
        <v>209</v>
      </c>
      <c r="I23" s="83"/>
      <c r="J23" s="83"/>
      <c r="K23" s="73"/>
      <c r="L23" s="73"/>
    </row>
    <row r="24" spans="2:12" ht="106.5" customHeight="1">
      <c r="B24" s="77"/>
      <c r="C24" s="80" t="s">
        <v>189</v>
      </c>
      <c r="D24" s="81" t="s">
        <v>61</v>
      </c>
      <c r="E24" s="81" t="s">
        <v>73</v>
      </c>
      <c r="F24" s="81" t="s">
        <v>75</v>
      </c>
      <c r="G24" s="82" t="s">
        <v>174</v>
      </c>
      <c r="H24" s="81" t="s">
        <v>188</v>
      </c>
      <c r="I24" s="83"/>
      <c r="J24" s="83">
        <v>198020</v>
      </c>
      <c r="K24" s="73"/>
      <c r="L24" s="73"/>
    </row>
    <row r="25" spans="2:12" ht="138.75" customHeight="1">
      <c r="B25" s="77"/>
      <c r="C25" s="80" t="s">
        <v>90</v>
      </c>
      <c r="D25" s="81" t="s">
        <v>61</v>
      </c>
      <c r="E25" s="81" t="s">
        <v>73</v>
      </c>
      <c r="F25" s="81" t="s">
        <v>75</v>
      </c>
      <c r="G25" s="82" t="s">
        <v>175</v>
      </c>
      <c r="H25" s="81" t="s">
        <v>91</v>
      </c>
      <c r="I25" s="83"/>
      <c r="J25" s="83">
        <v>96000</v>
      </c>
      <c r="K25" s="73"/>
      <c r="L25" s="73"/>
    </row>
    <row r="26" spans="2:12" ht="144.75" customHeight="1">
      <c r="B26" s="77"/>
      <c r="C26" s="80" t="s">
        <v>1</v>
      </c>
      <c r="D26" s="81" t="s">
        <v>61</v>
      </c>
      <c r="E26" s="81" t="s">
        <v>73</v>
      </c>
      <c r="F26" s="81" t="s">
        <v>75</v>
      </c>
      <c r="G26" s="82" t="s">
        <v>175</v>
      </c>
      <c r="H26" s="81" t="s">
        <v>94</v>
      </c>
      <c r="I26" s="83"/>
      <c r="J26" s="83">
        <v>56850</v>
      </c>
      <c r="K26" s="73"/>
      <c r="L26" s="73"/>
    </row>
    <row r="27" spans="2:12" ht="114" customHeight="1">
      <c r="B27" s="77"/>
      <c r="C27" s="80" t="s">
        <v>92</v>
      </c>
      <c r="D27" s="81" t="s">
        <v>61</v>
      </c>
      <c r="E27" s="81" t="s">
        <v>73</v>
      </c>
      <c r="F27" s="81" t="s">
        <v>75</v>
      </c>
      <c r="G27" s="82" t="s">
        <v>175</v>
      </c>
      <c r="H27" s="81">
        <v>851</v>
      </c>
      <c r="I27" s="83"/>
      <c r="J27" s="83">
        <v>5000</v>
      </c>
      <c r="K27" s="73"/>
      <c r="L27" s="73"/>
    </row>
    <row r="28" spans="2:12" ht="99" customHeight="1">
      <c r="B28" s="77"/>
      <c r="C28" s="80" t="s">
        <v>93</v>
      </c>
      <c r="D28" s="81" t="s">
        <v>61</v>
      </c>
      <c r="E28" s="81" t="s">
        <v>73</v>
      </c>
      <c r="F28" s="81" t="s">
        <v>75</v>
      </c>
      <c r="G28" s="82" t="s">
        <v>175</v>
      </c>
      <c r="H28" s="81">
        <v>852</v>
      </c>
      <c r="I28" s="83"/>
      <c r="J28" s="83">
        <v>1000</v>
      </c>
      <c r="K28" s="73"/>
      <c r="L28" s="73"/>
    </row>
    <row r="29" spans="2:12" ht="133.5" customHeight="1">
      <c r="B29" s="77" t="s">
        <v>238</v>
      </c>
      <c r="C29" s="84" t="s">
        <v>234</v>
      </c>
      <c r="D29" s="81"/>
      <c r="E29" s="81"/>
      <c r="F29" s="81"/>
      <c r="G29" s="79" t="s">
        <v>169</v>
      </c>
      <c r="H29" s="77"/>
      <c r="I29" s="78"/>
      <c r="J29" s="78">
        <f>J30</f>
        <v>47400</v>
      </c>
      <c r="K29" s="73"/>
      <c r="L29" s="73"/>
    </row>
    <row r="30" spans="2:12" ht="168" customHeight="1">
      <c r="B30" s="77"/>
      <c r="C30" s="80" t="s">
        <v>235</v>
      </c>
      <c r="D30" s="77" t="s">
        <v>61</v>
      </c>
      <c r="E30" s="77" t="s">
        <v>74</v>
      </c>
      <c r="F30" s="77" t="s">
        <v>76</v>
      </c>
      <c r="G30" s="81" t="s">
        <v>191</v>
      </c>
      <c r="H30" s="81" t="s">
        <v>62</v>
      </c>
      <c r="I30" s="83">
        <f>I31+I32+I33</f>
        <v>0</v>
      </c>
      <c r="J30" s="83">
        <f>J31+J32+J33</f>
        <v>47400</v>
      </c>
      <c r="K30" s="73"/>
      <c r="L30" s="73"/>
    </row>
    <row r="31" spans="2:12" ht="84.75" customHeight="1">
      <c r="B31" s="77"/>
      <c r="C31" s="80" t="s">
        <v>190</v>
      </c>
      <c r="D31" s="81" t="s">
        <v>61</v>
      </c>
      <c r="E31" s="81" t="s">
        <v>74</v>
      </c>
      <c r="F31" s="81" t="s">
        <v>76</v>
      </c>
      <c r="G31" s="81" t="s">
        <v>191</v>
      </c>
      <c r="H31" s="81" t="s">
        <v>88</v>
      </c>
      <c r="I31" s="83"/>
      <c r="J31" s="83">
        <v>36000</v>
      </c>
      <c r="K31" s="73"/>
      <c r="L31" s="73"/>
    </row>
    <row r="32" spans="2:12" ht="119.25" customHeight="1">
      <c r="B32" s="77"/>
      <c r="C32" s="80" t="s">
        <v>189</v>
      </c>
      <c r="D32" s="81" t="s">
        <v>61</v>
      </c>
      <c r="E32" s="81" t="s">
        <v>74</v>
      </c>
      <c r="F32" s="81" t="s">
        <v>76</v>
      </c>
      <c r="G32" s="81" t="s">
        <v>191</v>
      </c>
      <c r="H32" s="81" t="s">
        <v>188</v>
      </c>
      <c r="I32" s="83"/>
      <c r="J32" s="83">
        <v>10870</v>
      </c>
      <c r="K32" s="73"/>
      <c r="L32" s="73"/>
    </row>
    <row r="33" spans="2:12" ht="138" customHeight="1">
      <c r="B33" s="77"/>
      <c r="C33" s="80" t="s">
        <v>1</v>
      </c>
      <c r="D33" s="81" t="s">
        <v>61</v>
      </c>
      <c r="E33" s="81" t="s">
        <v>74</v>
      </c>
      <c r="F33" s="81" t="s">
        <v>76</v>
      </c>
      <c r="G33" s="81" t="s">
        <v>191</v>
      </c>
      <c r="H33" s="81" t="s">
        <v>94</v>
      </c>
      <c r="I33" s="83"/>
      <c r="J33" s="83">
        <v>530</v>
      </c>
      <c r="K33" s="73"/>
      <c r="L33" s="73"/>
    </row>
    <row r="34" spans="2:12" ht="233.25" customHeight="1">
      <c r="B34" s="77"/>
      <c r="C34" s="87" t="s">
        <v>279</v>
      </c>
      <c r="D34" s="81"/>
      <c r="E34" s="81"/>
      <c r="F34" s="81"/>
      <c r="G34" s="81" t="s">
        <v>315</v>
      </c>
      <c r="H34" s="81" t="s">
        <v>62</v>
      </c>
      <c r="I34" s="83"/>
      <c r="J34" s="83">
        <f>J35</f>
        <v>90000</v>
      </c>
      <c r="K34" s="73"/>
      <c r="L34" s="73"/>
    </row>
    <row r="35" spans="2:12" ht="138" customHeight="1">
      <c r="B35" s="77"/>
      <c r="C35" s="80" t="s">
        <v>1</v>
      </c>
      <c r="D35" s="81"/>
      <c r="E35" s="81"/>
      <c r="F35" s="81"/>
      <c r="G35" s="81" t="s">
        <v>315</v>
      </c>
      <c r="H35" s="81" t="s">
        <v>94</v>
      </c>
      <c r="I35" s="83"/>
      <c r="J35" s="83">
        <v>90000</v>
      </c>
      <c r="K35" s="73"/>
      <c r="L35" s="73"/>
    </row>
    <row r="36" spans="2:12" ht="165" customHeight="1">
      <c r="B36" s="77" t="s">
        <v>239</v>
      </c>
      <c r="C36" s="85" t="s">
        <v>179</v>
      </c>
      <c r="D36" s="77" t="s">
        <v>61</v>
      </c>
      <c r="E36" s="77" t="s">
        <v>75</v>
      </c>
      <c r="F36" s="77" t="s">
        <v>79</v>
      </c>
      <c r="G36" s="86" t="s">
        <v>169</v>
      </c>
      <c r="H36" s="77"/>
      <c r="I36" s="78">
        <f>I37</f>
        <v>0</v>
      </c>
      <c r="J36" s="78">
        <f>J37</f>
        <v>23450</v>
      </c>
      <c r="K36" s="73"/>
      <c r="L36" s="73"/>
    </row>
    <row r="37" spans="2:12" ht="190.5" customHeight="1">
      <c r="B37" s="77"/>
      <c r="C37" s="87" t="s">
        <v>178</v>
      </c>
      <c r="D37" s="81" t="s">
        <v>61</v>
      </c>
      <c r="E37" s="81" t="s">
        <v>75</v>
      </c>
      <c r="F37" s="81" t="s">
        <v>79</v>
      </c>
      <c r="G37" s="88" t="s">
        <v>170</v>
      </c>
      <c r="H37" s="81" t="s">
        <v>62</v>
      </c>
      <c r="I37" s="83">
        <f>I38+I39</f>
        <v>0</v>
      </c>
      <c r="J37" s="83">
        <f>J38+J39</f>
        <v>23450</v>
      </c>
      <c r="K37" s="73"/>
      <c r="L37" s="73"/>
    </row>
    <row r="38" spans="2:12" ht="98.25" customHeight="1">
      <c r="B38" s="77"/>
      <c r="C38" s="80" t="s">
        <v>190</v>
      </c>
      <c r="D38" s="81" t="s">
        <v>61</v>
      </c>
      <c r="E38" s="81" t="s">
        <v>75</v>
      </c>
      <c r="F38" s="81" t="s">
        <v>79</v>
      </c>
      <c r="G38" s="88" t="s">
        <v>170</v>
      </c>
      <c r="H38" s="81" t="s">
        <v>88</v>
      </c>
      <c r="I38" s="83"/>
      <c r="J38" s="83">
        <v>18010</v>
      </c>
      <c r="K38" s="73"/>
      <c r="L38" s="73"/>
    </row>
    <row r="39" spans="2:12" ht="86.25" customHeight="1">
      <c r="B39" s="77"/>
      <c r="C39" s="80" t="s">
        <v>189</v>
      </c>
      <c r="D39" s="81" t="s">
        <v>61</v>
      </c>
      <c r="E39" s="81" t="s">
        <v>75</v>
      </c>
      <c r="F39" s="81" t="s">
        <v>79</v>
      </c>
      <c r="G39" s="88" t="s">
        <v>170</v>
      </c>
      <c r="H39" s="81" t="s">
        <v>188</v>
      </c>
      <c r="I39" s="83"/>
      <c r="J39" s="83">
        <v>5440</v>
      </c>
      <c r="K39" s="73"/>
      <c r="L39" s="73"/>
    </row>
    <row r="40" spans="2:12" ht="160.5" customHeight="1">
      <c r="B40" s="77" t="s">
        <v>240</v>
      </c>
      <c r="C40" s="76" t="s">
        <v>183</v>
      </c>
      <c r="D40" s="77" t="s">
        <v>61</v>
      </c>
      <c r="E40" s="86" t="s">
        <v>7</v>
      </c>
      <c r="F40" s="86" t="s">
        <v>7</v>
      </c>
      <c r="G40" s="77" t="s">
        <v>164</v>
      </c>
      <c r="H40" s="86" t="s">
        <v>62</v>
      </c>
      <c r="I40" s="78" t="e">
        <f>I41</f>
        <v>#REF!</v>
      </c>
      <c r="J40" s="78">
        <f>J41+J43+J49</f>
        <v>1005199.76</v>
      </c>
      <c r="K40" s="73"/>
      <c r="L40" s="73"/>
    </row>
    <row r="41" spans="2:12" ht="186.75" customHeight="1">
      <c r="B41" s="77"/>
      <c r="C41" s="80" t="s">
        <v>180</v>
      </c>
      <c r="D41" s="81" t="s">
        <v>61</v>
      </c>
      <c r="E41" s="88" t="s">
        <v>7</v>
      </c>
      <c r="F41" s="88" t="s">
        <v>7</v>
      </c>
      <c r="G41" s="81" t="s">
        <v>166</v>
      </c>
      <c r="H41" s="88" t="s">
        <v>62</v>
      </c>
      <c r="I41" s="83" t="e">
        <f>#REF!+#REF!+I42</f>
        <v>#REF!</v>
      </c>
      <c r="J41" s="83">
        <f>J42</f>
        <v>10000</v>
      </c>
      <c r="K41" s="73"/>
      <c r="L41" s="73"/>
    </row>
    <row r="42" spans="2:12" ht="165.75" customHeight="1">
      <c r="B42" s="77"/>
      <c r="C42" s="90" t="s">
        <v>1</v>
      </c>
      <c r="D42" s="81" t="s">
        <v>61</v>
      </c>
      <c r="E42" s="88" t="s">
        <v>7</v>
      </c>
      <c r="F42" s="88" t="s">
        <v>7</v>
      </c>
      <c r="G42" s="81" t="s">
        <v>166</v>
      </c>
      <c r="H42" s="88" t="s">
        <v>94</v>
      </c>
      <c r="I42" s="83"/>
      <c r="J42" s="83">
        <v>10000</v>
      </c>
      <c r="K42" s="73"/>
      <c r="L42" s="73"/>
    </row>
    <row r="43" spans="2:12" ht="177.75" customHeight="1">
      <c r="B43" s="77"/>
      <c r="C43" s="89" t="s">
        <v>182</v>
      </c>
      <c r="D43" s="81" t="s">
        <v>61</v>
      </c>
      <c r="E43" s="81" t="s">
        <v>82</v>
      </c>
      <c r="F43" s="81" t="s">
        <v>73</v>
      </c>
      <c r="G43" s="81" t="s">
        <v>167</v>
      </c>
      <c r="H43" s="81" t="s">
        <v>62</v>
      </c>
      <c r="I43" s="83">
        <f>I44+I45+I46+I47</f>
        <v>0</v>
      </c>
      <c r="J43" s="83">
        <f>J44+J45+J46+J47+J48</f>
        <v>281459.76</v>
      </c>
      <c r="K43" s="73"/>
      <c r="L43" s="73"/>
    </row>
    <row r="44" spans="2:12" ht="131.25" customHeight="1">
      <c r="B44" s="77"/>
      <c r="C44" s="80" t="s">
        <v>186</v>
      </c>
      <c r="D44" s="81" t="s">
        <v>61</v>
      </c>
      <c r="E44" s="81" t="s">
        <v>82</v>
      </c>
      <c r="F44" s="81" t="s">
        <v>73</v>
      </c>
      <c r="G44" s="81" t="s">
        <v>167</v>
      </c>
      <c r="H44" s="81" t="s">
        <v>94</v>
      </c>
      <c r="I44" s="83"/>
      <c r="J44" s="83">
        <v>220210</v>
      </c>
      <c r="K44" s="73"/>
      <c r="L44" s="73"/>
    </row>
    <row r="45" spans="2:12" ht="75" customHeight="1">
      <c r="B45" s="77"/>
      <c r="C45" s="80" t="s">
        <v>154</v>
      </c>
      <c r="D45" s="81" t="s">
        <v>61</v>
      </c>
      <c r="E45" s="81" t="s">
        <v>82</v>
      </c>
      <c r="F45" s="81" t="s">
        <v>73</v>
      </c>
      <c r="G45" s="81" t="s">
        <v>167</v>
      </c>
      <c r="H45" s="81" t="s">
        <v>187</v>
      </c>
      <c r="I45" s="83"/>
      <c r="J45" s="83">
        <v>10000</v>
      </c>
      <c r="K45" s="73"/>
      <c r="L45" s="73"/>
    </row>
    <row r="46" spans="2:12" ht="80.25" customHeight="1">
      <c r="B46" s="77"/>
      <c r="C46" s="80" t="s">
        <v>92</v>
      </c>
      <c r="D46" s="81" t="s">
        <v>61</v>
      </c>
      <c r="E46" s="81" t="s">
        <v>82</v>
      </c>
      <c r="F46" s="81" t="s">
        <v>73</v>
      </c>
      <c r="G46" s="81" t="s">
        <v>167</v>
      </c>
      <c r="H46" s="81" t="s">
        <v>95</v>
      </c>
      <c r="I46" s="83"/>
      <c r="J46" s="83">
        <v>28000</v>
      </c>
      <c r="K46" s="73"/>
      <c r="L46" s="73"/>
    </row>
    <row r="47" spans="2:12" ht="143.25" customHeight="1">
      <c r="B47" s="77"/>
      <c r="C47" s="80" t="s">
        <v>93</v>
      </c>
      <c r="D47" s="81" t="s">
        <v>61</v>
      </c>
      <c r="E47" s="81" t="s">
        <v>82</v>
      </c>
      <c r="F47" s="81" t="s">
        <v>73</v>
      </c>
      <c r="G47" s="81" t="s">
        <v>167</v>
      </c>
      <c r="H47" s="81" t="s">
        <v>9</v>
      </c>
      <c r="I47" s="83"/>
      <c r="J47" s="83">
        <v>12000</v>
      </c>
      <c r="K47" s="73"/>
      <c r="L47" s="73"/>
    </row>
    <row r="48" spans="2:12" ht="143.25" customHeight="1">
      <c r="B48" s="77"/>
      <c r="C48" s="80" t="s">
        <v>314</v>
      </c>
      <c r="D48" s="81"/>
      <c r="E48" s="81"/>
      <c r="F48" s="81"/>
      <c r="G48" s="81" t="s">
        <v>167</v>
      </c>
      <c r="H48" s="81" t="s">
        <v>313</v>
      </c>
      <c r="I48" s="83"/>
      <c r="J48" s="83">
        <v>11249.76</v>
      </c>
      <c r="K48" s="73"/>
      <c r="L48" s="73"/>
    </row>
    <row r="49" spans="2:12" ht="184.5" customHeight="1">
      <c r="B49" s="77"/>
      <c r="C49" s="89" t="s">
        <v>181</v>
      </c>
      <c r="D49" s="81" t="s">
        <v>61</v>
      </c>
      <c r="E49" s="81" t="s">
        <v>85</v>
      </c>
      <c r="F49" s="81" t="s">
        <v>80</v>
      </c>
      <c r="G49" s="81" t="s">
        <v>165</v>
      </c>
      <c r="H49" s="81" t="s">
        <v>62</v>
      </c>
      <c r="I49" s="83">
        <f>I50+I51</f>
        <v>0</v>
      </c>
      <c r="J49" s="83">
        <f>J50+J51+J53+J54</f>
        <v>713740</v>
      </c>
      <c r="K49" s="73"/>
      <c r="L49" s="73"/>
    </row>
    <row r="50" spans="2:12" ht="114.75" customHeight="1">
      <c r="B50" s="77"/>
      <c r="C50" s="91" t="s">
        <v>190</v>
      </c>
      <c r="D50" s="81" t="s">
        <v>61</v>
      </c>
      <c r="E50" s="81" t="s">
        <v>85</v>
      </c>
      <c r="F50" s="81" t="s">
        <v>80</v>
      </c>
      <c r="G50" s="81" t="s">
        <v>165</v>
      </c>
      <c r="H50" s="81" t="s">
        <v>88</v>
      </c>
      <c r="I50" s="83"/>
      <c r="J50" s="83">
        <v>444000</v>
      </c>
      <c r="K50" s="73"/>
      <c r="L50" s="73"/>
    </row>
    <row r="51" spans="2:12" ht="105.75" customHeight="1">
      <c r="B51" s="77"/>
      <c r="C51" s="91" t="s">
        <v>189</v>
      </c>
      <c r="D51" s="81" t="s">
        <v>61</v>
      </c>
      <c r="E51" s="81" t="s">
        <v>85</v>
      </c>
      <c r="F51" s="81" t="s">
        <v>80</v>
      </c>
      <c r="G51" s="81" t="s">
        <v>165</v>
      </c>
      <c r="H51" s="81" t="s">
        <v>188</v>
      </c>
      <c r="I51" s="83"/>
      <c r="J51" s="83">
        <v>134080</v>
      </c>
      <c r="K51" s="73"/>
      <c r="L51" s="73"/>
    </row>
    <row r="52" spans="2:12" ht="57" customHeight="1" hidden="1">
      <c r="B52" s="77"/>
      <c r="C52" s="95" t="s">
        <v>86</v>
      </c>
      <c r="D52" s="96" t="s">
        <v>61</v>
      </c>
      <c r="E52" s="96" t="s">
        <v>216</v>
      </c>
      <c r="F52" s="96" t="s">
        <v>216</v>
      </c>
      <c r="G52" s="96" t="s">
        <v>217</v>
      </c>
      <c r="H52" s="96" t="s">
        <v>218</v>
      </c>
      <c r="I52" s="97"/>
      <c r="J52" s="78">
        <v>0</v>
      </c>
      <c r="K52" s="73"/>
      <c r="L52" s="98" t="e">
        <f>#REF!+I12+#REF!+#REF!+#REF!+#REF!+#REF!+#REF!+I52</f>
        <v>#REF!</v>
      </c>
    </row>
    <row r="53" spans="2:12" ht="57" customHeight="1">
      <c r="B53" s="77"/>
      <c r="C53" s="91" t="s">
        <v>190</v>
      </c>
      <c r="D53" s="91" t="s">
        <v>190</v>
      </c>
      <c r="E53" s="91" t="s">
        <v>190</v>
      </c>
      <c r="F53" s="91" t="s">
        <v>190</v>
      </c>
      <c r="G53" s="81" t="s">
        <v>282</v>
      </c>
      <c r="H53" s="215">
        <v>121</v>
      </c>
      <c r="I53" s="97"/>
      <c r="J53" s="83">
        <v>104200</v>
      </c>
      <c r="K53" s="73"/>
      <c r="L53" s="98"/>
    </row>
    <row r="54" spans="2:12" ht="57" customHeight="1">
      <c r="B54" s="77"/>
      <c r="C54" s="91" t="s">
        <v>189</v>
      </c>
      <c r="D54" s="91" t="s">
        <v>190</v>
      </c>
      <c r="E54" s="91" t="s">
        <v>190</v>
      </c>
      <c r="F54" s="91" t="s">
        <v>190</v>
      </c>
      <c r="G54" s="81" t="s">
        <v>282</v>
      </c>
      <c r="H54" s="215">
        <v>129</v>
      </c>
      <c r="I54" s="97"/>
      <c r="J54" s="83">
        <v>31460</v>
      </c>
      <c r="K54" s="73"/>
      <c r="L54" s="98"/>
    </row>
    <row r="55" spans="2:12" ht="84.75" customHeight="1">
      <c r="B55" s="77"/>
      <c r="C55" s="92" t="s">
        <v>149</v>
      </c>
      <c r="D55" s="77" t="s">
        <v>61</v>
      </c>
      <c r="E55" s="77" t="s">
        <v>73</v>
      </c>
      <c r="F55" s="77" t="s">
        <v>74</v>
      </c>
      <c r="G55" s="77" t="s">
        <v>168</v>
      </c>
      <c r="H55" s="77"/>
      <c r="I55" s="78">
        <f>I56</f>
        <v>0</v>
      </c>
      <c r="J55" s="78">
        <f>J56+J59</f>
        <v>427430</v>
      </c>
      <c r="K55" s="73"/>
      <c r="L55" s="98"/>
    </row>
    <row r="56" spans="2:12" ht="91.5" customHeight="1">
      <c r="B56" s="75"/>
      <c r="C56" s="93" t="s">
        <v>0</v>
      </c>
      <c r="D56" s="81" t="s">
        <v>61</v>
      </c>
      <c r="E56" s="81" t="s">
        <v>73</v>
      </c>
      <c r="F56" s="81" t="s">
        <v>74</v>
      </c>
      <c r="G56" s="81" t="s">
        <v>228</v>
      </c>
      <c r="H56" s="81"/>
      <c r="I56" s="83"/>
      <c r="J56" s="83">
        <f>J57+J58</f>
        <v>423430</v>
      </c>
      <c r="K56" s="73"/>
      <c r="L56" s="98"/>
    </row>
    <row r="57" spans="2:12" ht="132" customHeight="1">
      <c r="B57" s="75"/>
      <c r="C57" s="80" t="s">
        <v>98</v>
      </c>
      <c r="D57" s="81" t="s">
        <v>61</v>
      </c>
      <c r="E57" s="81" t="s">
        <v>73</v>
      </c>
      <c r="F57" s="81" t="s">
        <v>74</v>
      </c>
      <c r="G57" s="81" t="s">
        <v>228</v>
      </c>
      <c r="H57" s="81" t="s">
        <v>88</v>
      </c>
      <c r="I57" s="83">
        <v>285</v>
      </c>
      <c r="J57" s="83">
        <v>325220</v>
      </c>
      <c r="K57" s="73"/>
      <c r="L57" s="98"/>
    </row>
    <row r="58" spans="2:12" ht="77.25" customHeight="1">
      <c r="B58" s="75"/>
      <c r="C58" s="80" t="s">
        <v>189</v>
      </c>
      <c r="D58" s="81" t="s">
        <v>61</v>
      </c>
      <c r="E58" s="81" t="s">
        <v>73</v>
      </c>
      <c r="F58" s="81" t="s">
        <v>74</v>
      </c>
      <c r="G58" s="81" t="s">
        <v>228</v>
      </c>
      <c r="H58" s="81" t="s">
        <v>188</v>
      </c>
      <c r="I58" s="83">
        <v>86</v>
      </c>
      <c r="J58" s="83">
        <v>98210</v>
      </c>
      <c r="K58" s="73"/>
      <c r="L58" s="98"/>
    </row>
    <row r="59" spans="2:12" ht="87.75" customHeight="1">
      <c r="B59" s="75"/>
      <c r="C59" s="94" t="s">
        <v>3</v>
      </c>
      <c r="D59" s="81" t="s">
        <v>61</v>
      </c>
      <c r="E59" s="81" t="s">
        <v>73</v>
      </c>
      <c r="F59" s="81" t="s">
        <v>85</v>
      </c>
      <c r="G59" s="81" t="s">
        <v>176</v>
      </c>
      <c r="H59" s="81"/>
      <c r="I59" s="83">
        <f>I60</f>
        <v>0</v>
      </c>
      <c r="J59" s="83">
        <f>J60</f>
        <v>4000</v>
      </c>
      <c r="K59" s="73"/>
      <c r="L59" s="98"/>
    </row>
    <row r="60" spans="2:12" ht="81" customHeight="1">
      <c r="B60" s="75"/>
      <c r="C60" s="80" t="s">
        <v>4</v>
      </c>
      <c r="D60" s="81" t="s">
        <v>61</v>
      </c>
      <c r="E60" s="81" t="s">
        <v>73</v>
      </c>
      <c r="F60" s="81" t="s">
        <v>85</v>
      </c>
      <c r="G60" s="81" t="s">
        <v>176</v>
      </c>
      <c r="H60" s="81" t="s">
        <v>5</v>
      </c>
      <c r="I60" s="83"/>
      <c r="J60" s="83">
        <v>4000</v>
      </c>
      <c r="K60" s="73"/>
      <c r="L60" s="98"/>
    </row>
    <row r="61" spans="2:12" ht="48" customHeight="1">
      <c r="B61" s="293" t="s">
        <v>33</v>
      </c>
      <c r="C61" s="293"/>
      <c r="D61" s="293"/>
      <c r="E61" s="293"/>
      <c r="F61" s="293"/>
      <c r="G61" s="293"/>
      <c r="H61" s="97"/>
      <c r="I61" s="97" t="e">
        <f>#REF!+#REF!+#REF!+#REF!+#REF!+#REF!+#REF!+I52</f>
        <v>#REF!</v>
      </c>
      <c r="J61" s="97">
        <f>J20+J55</f>
        <v>2606049.76</v>
      </c>
      <c r="K61" s="73"/>
      <c r="L61" s="73"/>
    </row>
    <row r="62" spans="2:12" ht="44.2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 ht="44.2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1" ht="25.5">
      <c r="B64" s="45"/>
      <c r="C64" s="45"/>
      <c r="D64" s="45"/>
      <c r="E64" s="45"/>
      <c r="F64" s="45"/>
      <c r="G64" s="45"/>
      <c r="H64" s="45"/>
      <c r="I64" s="45"/>
      <c r="J64" s="45"/>
      <c r="K64" s="45"/>
    </row>
  </sheetData>
  <sheetProtection/>
  <mergeCells count="6">
    <mergeCell ref="J2:L2"/>
    <mergeCell ref="B8:J8"/>
    <mergeCell ref="H9:J9"/>
    <mergeCell ref="B61:G61"/>
    <mergeCell ref="H3:M5"/>
    <mergeCell ref="J1:L1"/>
  </mergeCells>
  <printOptions/>
  <pageMargins left="0.7" right="0.7" top="0.75" bottom="0.75" header="0.3" footer="0.3"/>
  <pageSetup horizontalDpi="600" verticalDpi="600" orientation="portrait" paperSize="9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N49"/>
  <sheetViews>
    <sheetView view="pageBreakPreview" zoomScale="60" zoomScaleNormal="35" zoomScalePageLayoutView="0" workbookViewId="0" topLeftCell="D24">
      <selection activeCell="I27" sqref="I27"/>
    </sheetView>
  </sheetViews>
  <sheetFormatPr defaultColWidth="9.00390625" defaultRowHeight="12.75"/>
  <cols>
    <col min="1" max="1" width="36.125" style="0" customWidth="1"/>
    <col min="2" max="2" width="22.625" style="0" customWidth="1"/>
    <col min="3" max="3" width="206.75390625" style="0" customWidth="1"/>
    <col min="4" max="4" width="38.75390625" style="0" customWidth="1"/>
    <col min="5" max="5" width="24.125" style="0" customWidth="1"/>
    <col min="6" max="6" width="21.75390625" style="0" customWidth="1"/>
    <col min="7" max="7" width="52.75390625" style="0" customWidth="1"/>
    <col min="8" max="8" width="37.375" style="0" customWidth="1"/>
    <col min="9" max="9" width="54.875" style="0" customWidth="1"/>
    <col min="10" max="10" width="44.75390625" style="0" customWidth="1"/>
  </cols>
  <sheetData>
    <row r="2" spans="10:12" ht="40.5">
      <c r="J2" s="297"/>
      <c r="K2" s="298"/>
      <c r="L2" s="298"/>
    </row>
    <row r="3" spans="2:13" ht="45.75">
      <c r="B3" s="164"/>
      <c r="C3" s="165"/>
      <c r="D3" s="164"/>
      <c r="E3" s="164"/>
      <c r="F3" s="164"/>
      <c r="G3" s="164"/>
      <c r="H3" s="164"/>
      <c r="I3" s="74"/>
      <c r="J3" s="74" t="s">
        <v>301</v>
      </c>
      <c r="K3" s="73"/>
      <c r="L3" s="73"/>
      <c r="M3" s="164"/>
    </row>
    <row r="4" spans="2:14" ht="40.5" customHeight="1">
      <c r="B4" s="164"/>
      <c r="C4" s="164"/>
      <c r="D4" s="164"/>
      <c r="E4" s="164"/>
      <c r="F4" s="164"/>
      <c r="G4" s="164"/>
      <c r="H4" s="164"/>
      <c r="I4" s="301" t="s">
        <v>283</v>
      </c>
      <c r="J4" s="302"/>
      <c r="K4" s="302"/>
      <c r="L4" s="302"/>
      <c r="M4" s="302"/>
      <c r="N4" s="302"/>
    </row>
    <row r="5" spans="2:14" ht="85.5" customHeight="1">
      <c r="B5" s="164"/>
      <c r="C5" s="164"/>
      <c r="D5" s="164"/>
      <c r="E5" s="164"/>
      <c r="F5" s="164"/>
      <c r="G5" s="164"/>
      <c r="H5" s="164"/>
      <c r="I5" s="302"/>
      <c r="J5" s="302"/>
      <c r="K5" s="302"/>
      <c r="L5" s="302"/>
      <c r="M5" s="302"/>
      <c r="N5" s="302"/>
    </row>
    <row r="6" spans="2:14" ht="105" customHeight="1">
      <c r="B6" s="164"/>
      <c r="C6" s="164"/>
      <c r="D6" s="164"/>
      <c r="E6" s="164"/>
      <c r="F6" s="164"/>
      <c r="G6" s="164"/>
      <c r="H6" s="164"/>
      <c r="I6" s="302"/>
      <c r="J6" s="302"/>
      <c r="K6" s="302"/>
      <c r="L6" s="302"/>
      <c r="M6" s="302"/>
      <c r="N6" s="302"/>
    </row>
    <row r="7" spans="2:14" ht="40.5">
      <c r="B7" s="164"/>
      <c r="C7" s="164"/>
      <c r="D7" s="164"/>
      <c r="E7" s="164"/>
      <c r="F7" s="164"/>
      <c r="G7" s="164"/>
      <c r="H7" s="164"/>
      <c r="I7" s="302"/>
      <c r="J7" s="302"/>
      <c r="K7" s="302"/>
      <c r="L7" s="302"/>
      <c r="M7" s="302"/>
      <c r="N7" s="302"/>
    </row>
    <row r="8" spans="2:13" ht="40.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2:13" ht="49.5">
      <c r="B9" s="299" t="s">
        <v>302</v>
      </c>
      <c r="C9" s="299"/>
      <c r="D9" s="299"/>
      <c r="E9" s="299"/>
      <c r="F9" s="299"/>
      <c r="G9" s="299"/>
      <c r="H9" s="299"/>
      <c r="I9" s="299"/>
      <c r="J9" s="299"/>
      <c r="K9" s="164"/>
      <c r="L9" s="164"/>
      <c r="M9" s="164"/>
    </row>
    <row r="10" spans="2:13" ht="40.5">
      <c r="B10" s="166"/>
      <c r="C10" s="166"/>
      <c r="D10" s="166"/>
      <c r="E10" s="166"/>
      <c r="F10" s="166"/>
      <c r="G10" s="167"/>
      <c r="H10" s="300"/>
      <c r="I10" s="300"/>
      <c r="J10" s="300"/>
      <c r="K10" s="164"/>
      <c r="L10" s="164"/>
      <c r="M10" s="164"/>
    </row>
    <row r="11" spans="2:13" ht="219" customHeight="1">
      <c r="B11" s="168" t="s">
        <v>37</v>
      </c>
      <c r="C11" s="168" t="s">
        <v>38</v>
      </c>
      <c r="D11" s="169" t="s">
        <v>56</v>
      </c>
      <c r="E11" s="169" t="s">
        <v>57</v>
      </c>
      <c r="F11" s="169" t="s">
        <v>58</v>
      </c>
      <c r="G11" s="169" t="s">
        <v>59</v>
      </c>
      <c r="H11" s="169" t="s">
        <v>60</v>
      </c>
      <c r="I11" s="170" t="s">
        <v>224</v>
      </c>
      <c r="J11" s="171" t="s">
        <v>225</v>
      </c>
      <c r="K11" s="164"/>
      <c r="L11" s="164"/>
      <c r="M11" s="164"/>
    </row>
    <row r="12" spans="2:13" ht="40.5">
      <c r="B12" s="172">
        <v>1</v>
      </c>
      <c r="C12" s="172">
        <v>2</v>
      </c>
      <c r="D12" s="173" t="s">
        <v>39</v>
      </c>
      <c r="E12" s="173" t="s">
        <v>40</v>
      </c>
      <c r="F12" s="173" t="s">
        <v>41</v>
      </c>
      <c r="G12" s="173" t="s">
        <v>42</v>
      </c>
      <c r="H12" s="173" t="s">
        <v>43</v>
      </c>
      <c r="I12" s="173" t="s">
        <v>202</v>
      </c>
      <c r="J12" s="172">
        <v>9</v>
      </c>
      <c r="K12" s="164"/>
      <c r="L12" s="164"/>
      <c r="M12" s="164"/>
    </row>
    <row r="13" spans="2:13" ht="146.25" customHeight="1">
      <c r="B13" s="75">
        <v>1</v>
      </c>
      <c r="C13" s="76" t="s">
        <v>184</v>
      </c>
      <c r="D13" s="77" t="s">
        <v>61</v>
      </c>
      <c r="E13" s="77" t="s">
        <v>73</v>
      </c>
      <c r="F13" s="77" t="s">
        <v>75</v>
      </c>
      <c r="G13" s="77" t="s">
        <v>163</v>
      </c>
      <c r="H13" s="77"/>
      <c r="I13" s="78">
        <f>I14</f>
        <v>1062570</v>
      </c>
      <c r="J13" s="78">
        <f>J14</f>
        <v>1062570</v>
      </c>
      <c r="K13" s="164"/>
      <c r="L13" s="164"/>
      <c r="M13" s="164"/>
    </row>
    <row r="14" spans="2:13" ht="144.75" customHeight="1">
      <c r="B14" s="77" t="s">
        <v>237</v>
      </c>
      <c r="C14" s="76" t="s">
        <v>177</v>
      </c>
      <c r="D14" s="77" t="s">
        <v>61</v>
      </c>
      <c r="E14" s="77" t="s">
        <v>73</v>
      </c>
      <c r="F14" s="77" t="s">
        <v>75</v>
      </c>
      <c r="G14" s="79" t="s">
        <v>173</v>
      </c>
      <c r="H14" s="77"/>
      <c r="I14" s="78">
        <f>I15+I16+I17+I18+I19+I20</f>
        <v>1062570</v>
      </c>
      <c r="J14" s="78">
        <f>J15+J16+J17+J18+J19+J20</f>
        <v>1062570</v>
      </c>
      <c r="K14" s="164"/>
      <c r="L14" s="164"/>
      <c r="M14" s="164"/>
    </row>
    <row r="15" spans="2:13" ht="100.5" customHeight="1">
      <c r="B15" s="77"/>
      <c r="C15" s="80" t="s">
        <v>190</v>
      </c>
      <c r="D15" s="81" t="s">
        <v>61</v>
      </c>
      <c r="E15" s="81" t="s">
        <v>73</v>
      </c>
      <c r="F15" s="81" t="s">
        <v>75</v>
      </c>
      <c r="G15" s="82" t="s">
        <v>174</v>
      </c>
      <c r="H15" s="81" t="s">
        <v>88</v>
      </c>
      <c r="I15" s="83">
        <v>655700</v>
      </c>
      <c r="J15" s="83">
        <v>655700</v>
      </c>
      <c r="K15" s="164"/>
      <c r="L15" s="164"/>
      <c r="M15" s="164"/>
    </row>
    <row r="16" spans="2:13" ht="118.5" customHeight="1">
      <c r="B16" s="77"/>
      <c r="C16" s="80" t="s">
        <v>189</v>
      </c>
      <c r="D16" s="81" t="s">
        <v>61</v>
      </c>
      <c r="E16" s="81" t="s">
        <v>73</v>
      </c>
      <c r="F16" s="81" t="s">
        <v>75</v>
      </c>
      <c r="G16" s="82" t="s">
        <v>174</v>
      </c>
      <c r="H16" s="81" t="s">
        <v>188</v>
      </c>
      <c r="I16" s="83">
        <v>198020</v>
      </c>
      <c r="J16" s="83">
        <v>198020</v>
      </c>
      <c r="K16" s="164"/>
      <c r="L16" s="164"/>
      <c r="M16" s="164"/>
    </row>
    <row r="17" spans="2:13" ht="132.75" customHeight="1">
      <c r="B17" s="77"/>
      <c r="C17" s="80" t="s">
        <v>90</v>
      </c>
      <c r="D17" s="81" t="s">
        <v>61</v>
      </c>
      <c r="E17" s="81" t="s">
        <v>73</v>
      </c>
      <c r="F17" s="81" t="s">
        <v>75</v>
      </c>
      <c r="G17" s="82" t="s">
        <v>175</v>
      </c>
      <c r="H17" s="81" t="s">
        <v>91</v>
      </c>
      <c r="I17" s="83">
        <v>96000</v>
      </c>
      <c r="J17" s="83">
        <v>96000</v>
      </c>
      <c r="K17" s="164"/>
      <c r="L17" s="164"/>
      <c r="M17" s="164"/>
    </row>
    <row r="18" spans="2:13" ht="140.25" customHeight="1">
      <c r="B18" s="77"/>
      <c r="C18" s="80" t="s">
        <v>1</v>
      </c>
      <c r="D18" s="81" t="s">
        <v>61</v>
      </c>
      <c r="E18" s="81" t="s">
        <v>73</v>
      </c>
      <c r="F18" s="81" t="s">
        <v>75</v>
      </c>
      <c r="G18" s="82" t="s">
        <v>175</v>
      </c>
      <c r="H18" s="81" t="s">
        <v>94</v>
      </c>
      <c r="I18" s="83">
        <v>106850</v>
      </c>
      <c r="J18" s="83">
        <v>106850</v>
      </c>
      <c r="K18" s="164"/>
      <c r="L18" s="164"/>
      <c r="M18" s="164"/>
    </row>
    <row r="19" spans="2:13" ht="99" customHeight="1">
      <c r="B19" s="77"/>
      <c r="C19" s="80" t="s">
        <v>92</v>
      </c>
      <c r="D19" s="81" t="s">
        <v>61</v>
      </c>
      <c r="E19" s="81" t="s">
        <v>73</v>
      </c>
      <c r="F19" s="81" t="s">
        <v>75</v>
      </c>
      <c r="G19" s="82" t="s">
        <v>175</v>
      </c>
      <c r="H19" s="81">
        <v>851</v>
      </c>
      <c r="I19" s="83">
        <v>5000</v>
      </c>
      <c r="J19" s="83">
        <v>5000</v>
      </c>
      <c r="K19" s="164"/>
      <c r="L19" s="164"/>
      <c r="M19" s="164"/>
    </row>
    <row r="20" spans="2:13" ht="91.5" customHeight="1">
      <c r="B20" s="77"/>
      <c r="C20" s="80" t="s">
        <v>93</v>
      </c>
      <c r="D20" s="81" t="s">
        <v>61</v>
      </c>
      <c r="E20" s="81" t="s">
        <v>73</v>
      </c>
      <c r="F20" s="81" t="s">
        <v>75</v>
      </c>
      <c r="G20" s="82" t="s">
        <v>175</v>
      </c>
      <c r="H20" s="81">
        <v>852</v>
      </c>
      <c r="I20" s="83">
        <v>1000</v>
      </c>
      <c r="J20" s="83">
        <v>1000</v>
      </c>
      <c r="K20" s="164"/>
      <c r="L20" s="164"/>
      <c r="M20" s="164"/>
    </row>
    <row r="21" spans="2:13" ht="150" customHeight="1">
      <c r="B21" s="77" t="s">
        <v>238</v>
      </c>
      <c r="C21" s="84" t="s">
        <v>234</v>
      </c>
      <c r="D21" s="81" t="s">
        <v>61</v>
      </c>
      <c r="E21" s="81" t="s">
        <v>312</v>
      </c>
      <c r="F21" s="81" t="s">
        <v>312</v>
      </c>
      <c r="G21" s="82" t="s">
        <v>169</v>
      </c>
      <c r="H21" s="81"/>
      <c r="I21" s="83">
        <f>I22</f>
        <v>47400</v>
      </c>
      <c r="J21" s="83">
        <f>J22</f>
        <v>47400</v>
      </c>
      <c r="K21" s="164"/>
      <c r="L21" s="164"/>
      <c r="M21" s="164"/>
    </row>
    <row r="22" spans="2:13" ht="280.5" customHeight="1">
      <c r="B22" s="77"/>
      <c r="C22" s="80" t="s">
        <v>235</v>
      </c>
      <c r="D22" s="81" t="s">
        <v>61</v>
      </c>
      <c r="E22" s="81" t="s">
        <v>74</v>
      </c>
      <c r="F22" s="81" t="s">
        <v>76</v>
      </c>
      <c r="G22" s="81" t="s">
        <v>191</v>
      </c>
      <c r="H22" s="81" t="s">
        <v>62</v>
      </c>
      <c r="I22" s="83">
        <f>I23+I24+I25</f>
        <v>47400</v>
      </c>
      <c r="J22" s="83">
        <f>J23+J24+J25</f>
        <v>47400</v>
      </c>
      <c r="K22" s="164"/>
      <c r="L22" s="164"/>
      <c r="M22" s="164"/>
    </row>
    <row r="23" spans="2:13" ht="75.75" customHeight="1">
      <c r="B23" s="77"/>
      <c r="C23" s="80" t="s">
        <v>190</v>
      </c>
      <c r="D23" s="81" t="s">
        <v>61</v>
      </c>
      <c r="E23" s="81" t="s">
        <v>74</v>
      </c>
      <c r="F23" s="81" t="s">
        <v>76</v>
      </c>
      <c r="G23" s="81" t="s">
        <v>191</v>
      </c>
      <c r="H23" s="81" t="s">
        <v>88</v>
      </c>
      <c r="I23" s="83">
        <v>36000</v>
      </c>
      <c r="J23" s="83">
        <v>36000</v>
      </c>
      <c r="K23" s="164"/>
      <c r="L23" s="164"/>
      <c r="M23" s="164"/>
    </row>
    <row r="24" spans="2:13" ht="84.75" customHeight="1">
      <c r="B24" s="77"/>
      <c r="C24" s="80" t="s">
        <v>189</v>
      </c>
      <c r="D24" s="81" t="s">
        <v>61</v>
      </c>
      <c r="E24" s="81" t="s">
        <v>74</v>
      </c>
      <c r="F24" s="81" t="s">
        <v>76</v>
      </c>
      <c r="G24" s="81" t="s">
        <v>191</v>
      </c>
      <c r="H24" s="81" t="s">
        <v>188</v>
      </c>
      <c r="I24" s="83">
        <v>10870</v>
      </c>
      <c r="J24" s="83">
        <v>10870</v>
      </c>
      <c r="K24" s="164"/>
      <c r="L24" s="164"/>
      <c r="M24" s="164"/>
    </row>
    <row r="25" spans="2:13" ht="140.25" customHeight="1">
      <c r="B25" s="77"/>
      <c r="C25" s="80" t="s">
        <v>1</v>
      </c>
      <c r="D25" s="81" t="s">
        <v>61</v>
      </c>
      <c r="E25" s="81" t="s">
        <v>74</v>
      </c>
      <c r="F25" s="81" t="s">
        <v>76</v>
      </c>
      <c r="G25" s="81" t="s">
        <v>191</v>
      </c>
      <c r="H25" s="81" t="s">
        <v>94</v>
      </c>
      <c r="I25" s="83">
        <v>530</v>
      </c>
      <c r="J25" s="83">
        <v>530</v>
      </c>
      <c r="K25" s="164"/>
      <c r="L25" s="164"/>
      <c r="M25" s="164"/>
    </row>
    <row r="26" spans="2:13" ht="141.75" customHeight="1">
      <c r="B26" s="77" t="s">
        <v>240</v>
      </c>
      <c r="C26" s="76" t="s">
        <v>183</v>
      </c>
      <c r="D26" s="77" t="s">
        <v>61</v>
      </c>
      <c r="E26" s="86"/>
      <c r="F26" s="86"/>
      <c r="G26" s="77" t="s">
        <v>164</v>
      </c>
      <c r="H26" s="86" t="s">
        <v>62</v>
      </c>
      <c r="I26" s="78">
        <f>I27+I29+I34</f>
        <v>898540</v>
      </c>
      <c r="J26" s="78">
        <f>J27+J29+J34</f>
        <v>841310</v>
      </c>
      <c r="K26" s="164"/>
      <c r="L26" s="164"/>
      <c r="M26" s="164"/>
    </row>
    <row r="27" spans="2:13" ht="231.75" customHeight="1">
      <c r="B27" s="77"/>
      <c r="C27" s="80" t="s">
        <v>180</v>
      </c>
      <c r="D27" s="81" t="s">
        <v>61</v>
      </c>
      <c r="E27" s="88" t="s">
        <v>7</v>
      </c>
      <c r="F27" s="88" t="s">
        <v>7</v>
      </c>
      <c r="G27" s="81" t="s">
        <v>166</v>
      </c>
      <c r="H27" s="88" t="s">
        <v>62</v>
      </c>
      <c r="I27" s="83">
        <f>I28</f>
        <v>2000</v>
      </c>
      <c r="J27" s="83">
        <f>J28</f>
        <v>2000</v>
      </c>
      <c r="K27" s="164"/>
      <c r="L27" s="164"/>
      <c r="M27" s="164"/>
    </row>
    <row r="28" spans="2:13" ht="131.25" customHeight="1">
      <c r="B28" s="77"/>
      <c r="C28" s="90" t="s">
        <v>1</v>
      </c>
      <c r="D28" s="81" t="s">
        <v>61</v>
      </c>
      <c r="E28" s="88" t="s">
        <v>7</v>
      </c>
      <c r="F28" s="88" t="s">
        <v>7</v>
      </c>
      <c r="G28" s="81" t="s">
        <v>166</v>
      </c>
      <c r="H28" s="88" t="s">
        <v>94</v>
      </c>
      <c r="I28" s="83">
        <v>2000</v>
      </c>
      <c r="J28" s="83">
        <v>2000</v>
      </c>
      <c r="K28" s="164"/>
      <c r="L28" s="164"/>
      <c r="M28" s="164"/>
    </row>
    <row r="29" spans="2:13" ht="195.75" customHeight="1">
      <c r="B29" s="77"/>
      <c r="C29" s="89" t="s">
        <v>182</v>
      </c>
      <c r="D29" s="81" t="s">
        <v>61</v>
      </c>
      <c r="E29" s="81" t="s">
        <v>82</v>
      </c>
      <c r="F29" s="81" t="s">
        <v>73</v>
      </c>
      <c r="G29" s="81" t="s">
        <v>167</v>
      </c>
      <c r="H29" s="81" t="s">
        <v>62</v>
      </c>
      <c r="I29" s="83">
        <f>I30+I31+I32+I33</f>
        <v>183040</v>
      </c>
      <c r="J29" s="83">
        <f>J30+J31+J32+J33</f>
        <v>125810</v>
      </c>
      <c r="K29" s="164"/>
      <c r="L29" s="164"/>
      <c r="M29" s="164"/>
    </row>
    <row r="30" spans="2:13" ht="102.75" customHeight="1">
      <c r="B30" s="77"/>
      <c r="C30" s="80" t="s">
        <v>186</v>
      </c>
      <c r="D30" s="81" t="s">
        <v>61</v>
      </c>
      <c r="E30" s="81" t="s">
        <v>82</v>
      </c>
      <c r="F30" s="81" t="s">
        <v>73</v>
      </c>
      <c r="G30" s="81" t="s">
        <v>167</v>
      </c>
      <c r="H30" s="81" t="s">
        <v>94</v>
      </c>
      <c r="I30" s="83">
        <v>133040</v>
      </c>
      <c r="J30" s="83">
        <v>75810</v>
      </c>
      <c r="K30" s="164"/>
      <c r="L30" s="164"/>
      <c r="M30" s="164"/>
    </row>
    <row r="31" spans="2:13" ht="132.75" customHeight="1">
      <c r="B31" s="77"/>
      <c r="C31" s="80" t="s">
        <v>154</v>
      </c>
      <c r="D31" s="81" t="s">
        <v>61</v>
      </c>
      <c r="E31" s="81" t="s">
        <v>82</v>
      </c>
      <c r="F31" s="81" t="s">
        <v>73</v>
      </c>
      <c r="G31" s="81" t="s">
        <v>167</v>
      </c>
      <c r="H31" s="81" t="s">
        <v>187</v>
      </c>
      <c r="I31" s="83">
        <v>10000</v>
      </c>
      <c r="J31" s="83">
        <v>10000</v>
      </c>
      <c r="K31" s="164"/>
      <c r="L31" s="164"/>
      <c r="M31" s="164"/>
    </row>
    <row r="32" spans="2:13" ht="101.25" customHeight="1">
      <c r="B32" s="77"/>
      <c r="C32" s="80" t="s">
        <v>92</v>
      </c>
      <c r="D32" s="81" t="s">
        <v>61</v>
      </c>
      <c r="E32" s="81" t="s">
        <v>82</v>
      </c>
      <c r="F32" s="81" t="s">
        <v>73</v>
      </c>
      <c r="G32" s="81" t="s">
        <v>167</v>
      </c>
      <c r="H32" s="81" t="s">
        <v>95</v>
      </c>
      <c r="I32" s="83">
        <v>28000</v>
      </c>
      <c r="J32" s="83">
        <v>28000</v>
      </c>
      <c r="K32" s="164"/>
      <c r="L32" s="164"/>
      <c r="M32" s="164"/>
    </row>
    <row r="33" spans="2:13" ht="84" customHeight="1">
      <c r="B33" s="77"/>
      <c r="C33" s="80" t="s">
        <v>93</v>
      </c>
      <c r="D33" s="81" t="s">
        <v>61</v>
      </c>
      <c r="E33" s="81" t="s">
        <v>82</v>
      </c>
      <c r="F33" s="81" t="s">
        <v>73</v>
      </c>
      <c r="G33" s="81" t="s">
        <v>167</v>
      </c>
      <c r="H33" s="81" t="s">
        <v>9</v>
      </c>
      <c r="I33" s="83">
        <v>12000</v>
      </c>
      <c r="J33" s="83">
        <v>12000</v>
      </c>
      <c r="K33" s="164"/>
      <c r="L33" s="164"/>
      <c r="M33" s="164"/>
    </row>
    <row r="34" spans="2:13" ht="199.5" customHeight="1">
      <c r="B34" s="77"/>
      <c r="C34" s="89" t="s">
        <v>181</v>
      </c>
      <c r="D34" s="81" t="s">
        <v>61</v>
      </c>
      <c r="E34" s="81" t="s">
        <v>85</v>
      </c>
      <c r="F34" s="81" t="s">
        <v>80</v>
      </c>
      <c r="G34" s="81" t="s">
        <v>165</v>
      </c>
      <c r="H34" s="81"/>
      <c r="I34" s="83">
        <f>I35+I36+I37+I38</f>
        <v>713500</v>
      </c>
      <c r="J34" s="83">
        <f>J35+J36+J37+J38</f>
        <v>713500</v>
      </c>
      <c r="K34" s="164"/>
      <c r="L34" s="164"/>
      <c r="M34" s="164"/>
    </row>
    <row r="35" spans="2:13" ht="90" customHeight="1">
      <c r="B35" s="77"/>
      <c r="C35" s="91" t="s">
        <v>190</v>
      </c>
      <c r="D35" s="81" t="s">
        <v>61</v>
      </c>
      <c r="E35" s="81" t="s">
        <v>85</v>
      </c>
      <c r="F35" s="81" t="s">
        <v>80</v>
      </c>
      <c r="G35" s="81" t="s">
        <v>165</v>
      </c>
      <c r="H35" s="81" t="s">
        <v>88</v>
      </c>
      <c r="I35" s="83">
        <v>444000</v>
      </c>
      <c r="J35" s="83">
        <v>444000</v>
      </c>
      <c r="K35" s="164"/>
      <c r="L35" s="164"/>
      <c r="M35" s="164"/>
    </row>
    <row r="36" spans="2:13" ht="85.5" customHeight="1">
      <c r="B36" s="77"/>
      <c r="C36" s="91" t="s">
        <v>189</v>
      </c>
      <c r="D36" s="81" t="s">
        <v>61</v>
      </c>
      <c r="E36" s="81" t="s">
        <v>85</v>
      </c>
      <c r="F36" s="81" t="s">
        <v>80</v>
      </c>
      <c r="G36" s="81" t="s">
        <v>165</v>
      </c>
      <c r="H36" s="81" t="s">
        <v>188</v>
      </c>
      <c r="I36" s="83">
        <v>134100</v>
      </c>
      <c r="J36" s="83">
        <v>134100</v>
      </c>
      <c r="K36" s="164"/>
      <c r="L36" s="164"/>
      <c r="M36" s="164"/>
    </row>
    <row r="37" spans="2:13" ht="85.5" customHeight="1">
      <c r="B37" s="77"/>
      <c r="C37" s="91" t="s">
        <v>190</v>
      </c>
      <c r="D37" s="81" t="s">
        <v>61</v>
      </c>
      <c r="E37" s="81" t="s">
        <v>85</v>
      </c>
      <c r="F37" s="81" t="s">
        <v>80</v>
      </c>
      <c r="G37" s="81" t="s">
        <v>282</v>
      </c>
      <c r="H37" s="81" t="s">
        <v>88</v>
      </c>
      <c r="I37" s="83">
        <v>104000</v>
      </c>
      <c r="J37" s="83">
        <v>104000</v>
      </c>
      <c r="K37" s="164"/>
      <c r="L37" s="164"/>
      <c r="M37" s="164"/>
    </row>
    <row r="38" spans="2:13" ht="85.5" customHeight="1">
      <c r="B38" s="77"/>
      <c r="C38" s="91" t="s">
        <v>189</v>
      </c>
      <c r="D38" s="81" t="s">
        <v>61</v>
      </c>
      <c r="E38" s="81" t="s">
        <v>85</v>
      </c>
      <c r="F38" s="81" t="s">
        <v>80</v>
      </c>
      <c r="G38" s="81" t="s">
        <v>282</v>
      </c>
      <c r="H38" s="81" t="s">
        <v>188</v>
      </c>
      <c r="I38" s="83">
        <v>31400</v>
      </c>
      <c r="J38" s="83">
        <v>31400</v>
      </c>
      <c r="K38" s="164"/>
      <c r="L38" s="164"/>
      <c r="M38" s="164"/>
    </row>
    <row r="39" spans="2:13" ht="81.75" customHeight="1">
      <c r="B39" s="77"/>
      <c r="C39" s="92" t="s">
        <v>149</v>
      </c>
      <c r="D39" s="77" t="s">
        <v>61</v>
      </c>
      <c r="E39" s="77"/>
      <c r="F39" s="77"/>
      <c r="G39" s="77" t="s">
        <v>168</v>
      </c>
      <c r="H39" s="77"/>
      <c r="I39" s="78">
        <f>I40+I43</f>
        <v>427430</v>
      </c>
      <c r="J39" s="78">
        <f>J40+J43</f>
        <v>427430</v>
      </c>
      <c r="K39" s="164"/>
      <c r="L39" s="164"/>
      <c r="M39" s="164"/>
    </row>
    <row r="40" spans="2:13" ht="96.75" customHeight="1">
      <c r="B40" s="77"/>
      <c r="C40" s="93" t="s">
        <v>0</v>
      </c>
      <c r="D40" s="81" t="s">
        <v>61</v>
      </c>
      <c r="E40" s="81" t="s">
        <v>73</v>
      </c>
      <c r="F40" s="81" t="s">
        <v>74</v>
      </c>
      <c r="G40" s="81" t="s">
        <v>228</v>
      </c>
      <c r="H40" s="81"/>
      <c r="I40" s="83">
        <f>I41+I42</f>
        <v>423430</v>
      </c>
      <c r="J40" s="83">
        <f>J41+J42</f>
        <v>423430</v>
      </c>
      <c r="K40" s="164"/>
      <c r="L40" s="164"/>
      <c r="M40" s="164"/>
    </row>
    <row r="41" spans="2:13" ht="129" customHeight="1">
      <c r="B41" s="77"/>
      <c r="C41" s="80" t="s">
        <v>98</v>
      </c>
      <c r="D41" s="81" t="s">
        <v>61</v>
      </c>
      <c r="E41" s="81" t="s">
        <v>73</v>
      </c>
      <c r="F41" s="81" t="s">
        <v>74</v>
      </c>
      <c r="G41" s="81" t="s">
        <v>228</v>
      </c>
      <c r="H41" s="81" t="s">
        <v>88</v>
      </c>
      <c r="I41" s="83">
        <v>325220</v>
      </c>
      <c r="J41" s="83">
        <v>325220</v>
      </c>
      <c r="K41" s="164"/>
      <c r="L41" s="164"/>
      <c r="M41" s="164"/>
    </row>
    <row r="42" spans="2:13" ht="117.75" customHeight="1">
      <c r="B42" s="77"/>
      <c r="C42" s="80" t="s">
        <v>189</v>
      </c>
      <c r="D42" s="81" t="s">
        <v>61</v>
      </c>
      <c r="E42" s="81" t="s">
        <v>73</v>
      </c>
      <c r="F42" s="81" t="s">
        <v>74</v>
      </c>
      <c r="G42" s="81" t="s">
        <v>228</v>
      </c>
      <c r="H42" s="81" t="s">
        <v>188</v>
      </c>
      <c r="I42" s="83">
        <v>98210</v>
      </c>
      <c r="J42" s="83">
        <v>98210</v>
      </c>
      <c r="K42" s="164"/>
      <c r="L42" s="164"/>
      <c r="M42" s="164"/>
    </row>
    <row r="43" spans="2:13" ht="111.75" customHeight="1">
      <c r="B43" s="77"/>
      <c r="C43" s="94" t="s">
        <v>3</v>
      </c>
      <c r="D43" s="81" t="s">
        <v>61</v>
      </c>
      <c r="E43" s="81" t="s">
        <v>73</v>
      </c>
      <c r="F43" s="81" t="s">
        <v>85</v>
      </c>
      <c r="G43" s="81" t="s">
        <v>176</v>
      </c>
      <c r="H43" s="81"/>
      <c r="I43" s="83">
        <f>I44</f>
        <v>4000</v>
      </c>
      <c r="J43" s="83">
        <f>J44</f>
        <v>4000</v>
      </c>
      <c r="K43" s="164"/>
      <c r="L43" s="164"/>
      <c r="M43" s="164"/>
    </row>
    <row r="44" spans="2:13" ht="101.25" customHeight="1">
      <c r="B44" s="77"/>
      <c r="C44" s="80" t="s">
        <v>4</v>
      </c>
      <c r="D44" s="81" t="s">
        <v>61</v>
      </c>
      <c r="E44" s="81" t="s">
        <v>73</v>
      </c>
      <c r="F44" s="81" t="s">
        <v>85</v>
      </c>
      <c r="G44" s="81" t="s">
        <v>176</v>
      </c>
      <c r="H44" s="81" t="s">
        <v>5</v>
      </c>
      <c r="I44" s="83">
        <v>4000</v>
      </c>
      <c r="J44" s="83">
        <v>4000</v>
      </c>
      <c r="K44" s="164"/>
      <c r="L44" s="164"/>
      <c r="M44" s="164"/>
    </row>
    <row r="45" spans="2:13" ht="99" customHeight="1">
      <c r="B45" s="77"/>
      <c r="C45" s="95" t="s">
        <v>86</v>
      </c>
      <c r="D45" s="96" t="s">
        <v>61</v>
      </c>
      <c r="E45" s="96" t="s">
        <v>216</v>
      </c>
      <c r="F45" s="96" t="s">
        <v>216</v>
      </c>
      <c r="G45" s="96" t="s">
        <v>217</v>
      </c>
      <c r="H45" s="96" t="s">
        <v>218</v>
      </c>
      <c r="I45" s="97">
        <v>62460</v>
      </c>
      <c r="J45" s="78">
        <v>125190</v>
      </c>
      <c r="K45" s="164"/>
      <c r="L45" s="174"/>
      <c r="M45" s="164"/>
    </row>
    <row r="46" spans="2:13" ht="105" customHeight="1">
      <c r="B46" s="293" t="s">
        <v>33</v>
      </c>
      <c r="C46" s="293"/>
      <c r="D46" s="293"/>
      <c r="E46" s="293"/>
      <c r="F46" s="293"/>
      <c r="G46" s="293"/>
      <c r="H46" s="97"/>
      <c r="I46" s="97">
        <f>I13+I22+I26+I39+I45</f>
        <v>2498400</v>
      </c>
      <c r="J46" s="97">
        <f>J13+J22+J26+J39+J45</f>
        <v>2503900</v>
      </c>
      <c r="K46" s="164"/>
      <c r="L46" s="164"/>
      <c r="M46" s="164"/>
    </row>
    <row r="47" spans="2:13" ht="40.5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2:13" ht="40.5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2:13" ht="40.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</row>
  </sheetData>
  <sheetProtection/>
  <mergeCells count="5">
    <mergeCell ref="J2:L2"/>
    <mergeCell ref="B9:J9"/>
    <mergeCell ref="H10:J10"/>
    <mergeCell ref="B46:G46"/>
    <mergeCell ref="I4:N7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N117"/>
  <sheetViews>
    <sheetView tabSelected="1" view="pageBreakPreview" zoomScale="26" zoomScaleNormal="65" zoomScaleSheetLayoutView="26" zoomScalePageLayoutView="0" workbookViewId="0" topLeftCell="C22">
      <selection activeCell="C36" sqref="C36"/>
    </sheetView>
  </sheetViews>
  <sheetFormatPr defaultColWidth="9.00390625" defaultRowHeight="12.75"/>
  <cols>
    <col min="1" max="1" width="62.375" style="0" customWidth="1"/>
    <col min="2" max="2" width="42.875" style="0" customWidth="1"/>
    <col min="3" max="3" width="255.25390625" style="0" customWidth="1"/>
    <col min="4" max="4" width="47.375" style="0" customWidth="1"/>
    <col min="5" max="5" width="44.00390625" style="0" customWidth="1"/>
    <col min="6" max="6" width="40.375" style="0" customWidth="1"/>
    <col min="7" max="7" width="75.125" style="0" customWidth="1"/>
    <col min="8" max="8" width="48.125" style="0" customWidth="1"/>
    <col min="9" max="9" width="26.125" style="0" hidden="1" customWidth="1"/>
    <col min="10" max="10" width="61.00390625" style="0" customWidth="1"/>
    <col min="11" max="11" width="61.875" style="0" customWidth="1"/>
    <col min="12" max="12" width="59.125" style="0" customWidth="1"/>
  </cols>
  <sheetData>
    <row r="1" spans="8:14" ht="87.75" customHeight="1">
      <c r="H1" s="100"/>
      <c r="I1" s="100"/>
      <c r="J1" s="100"/>
      <c r="K1" s="307"/>
      <c r="L1" s="307"/>
      <c r="M1" s="307"/>
      <c r="N1" s="142"/>
    </row>
    <row r="2" spans="2:14" ht="44.25" customHeight="1">
      <c r="B2" s="99"/>
      <c r="C2" s="99"/>
      <c r="D2" s="99"/>
      <c r="E2" s="99"/>
      <c r="F2" s="99"/>
      <c r="G2" s="99"/>
      <c r="H2" s="100"/>
      <c r="I2" s="143"/>
      <c r="J2" s="306" t="s">
        <v>223</v>
      </c>
      <c r="K2" s="307"/>
      <c r="L2" s="307"/>
      <c r="M2" s="100"/>
      <c r="N2" s="142"/>
    </row>
    <row r="3" spans="2:14" ht="45.75" customHeight="1">
      <c r="B3" s="99"/>
      <c r="C3" s="99"/>
      <c r="D3" s="99"/>
      <c r="E3" s="99"/>
      <c r="F3" s="99"/>
      <c r="G3" s="99"/>
      <c r="H3" s="301" t="s">
        <v>283</v>
      </c>
      <c r="I3" s="302"/>
      <c r="J3" s="302"/>
      <c r="K3" s="302"/>
      <c r="L3" s="302"/>
      <c r="M3" s="302"/>
      <c r="N3" s="142"/>
    </row>
    <row r="4" spans="2:14" ht="4.5" customHeight="1">
      <c r="B4" s="99"/>
      <c r="C4" s="99"/>
      <c r="D4" s="99"/>
      <c r="E4" s="99"/>
      <c r="F4" s="99"/>
      <c r="G4" s="99"/>
      <c r="H4" s="302"/>
      <c r="I4" s="302"/>
      <c r="J4" s="302"/>
      <c r="K4" s="302"/>
      <c r="L4" s="302"/>
      <c r="M4" s="302"/>
      <c r="N4" s="142"/>
    </row>
    <row r="5" spans="2:14" ht="95.25" customHeight="1">
      <c r="B5" s="99"/>
      <c r="C5" s="99"/>
      <c r="D5" s="99"/>
      <c r="E5" s="99"/>
      <c r="F5" s="99"/>
      <c r="G5" s="99"/>
      <c r="H5" s="302"/>
      <c r="I5" s="302"/>
      <c r="J5" s="302"/>
      <c r="K5" s="302"/>
      <c r="L5" s="302"/>
      <c r="M5" s="302"/>
      <c r="N5" s="142"/>
    </row>
    <row r="6" spans="2:14" ht="69.75" customHeight="1">
      <c r="B6" s="99"/>
      <c r="C6" s="99"/>
      <c r="D6" s="99"/>
      <c r="E6" s="99"/>
      <c r="F6" s="99"/>
      <c r="G6" s="99"/>
      <c r="H6" s="302"/>
      <c r="I6" s="302"/>
      <c r="J6" s="302"/>
      <c r="K6" s="302"/>
      <c r="L6" s="302"/>
      <c r="M6" s="302"/>
      <c r="N6" s="142"/>
    </row>
    <row r="7" spans="2:14" ht="48">
      <c r="B7" s="99"/>
      <c r="C7" s="99"/>
      <c r="D7" s="99"/>
      <c r="E7" s="99"/>
      <c r="F7" s="99"/>
      <c r="G7" s="99"/>
      <c r="H7" s="142"/>
      <c r="I7" s="142"/>
      <c r="J7" s="142"/>
      <c r="K7" s="142"/>
      <c r="L7" s="142"/>
      <c r="M7" s="142"/>
      <c r="N7" s="142"/>
    </row>
    <row r="8" spans="2:14" ht="53.25" customHeight="1">
      <c r="B8" s="303" t="s">
        <v>222</v>
      </c>
      <c r="C8" s="303"/>
      <c r="D8" s="303"/>
      <c r="E8" s="303"/>
      <c r="F8" s="303"/>
      <c r="G8" s="303"/>
      <c r="H8" s="303"/>
      <c r="I8" s="303"/>
      <c r="J8" s="303"/>
      <c r="K8" s="102"/>
      <c r="L8" s="102"/>
      <c r="M8" s="103"/>
      <c r="N8" s="101"/>
    </row>
    <row r="9" spans="2:14" ht="64.5">
      <c r="B9" s="104"/>
      <c r="C9" s="104"/>
      <c r="D9" s="104"/>
      <c r="E9" s="104"/>
      <c r="F9" s="104"/>
      <c r="G9" s="105"/>
      <c r="H9" s="304"/>
      <c r="I9" s="304"/>
      <c r="J9" s="304"/>
      <c r="K9" s="102"/>
      <c r="L9" s="102"/>
      <c r="M9" s="103"/>
      <c r="N9" s="101"/>
    </row>
    <row r="10" spans="2:14" ht="316.5" customHeight="1">
      <c r="B10" s="106" t="s">
        <v>37</v>
      </c>
      <c r="C10" s="106" t="s">
        <v>38</v>
      </c>
      <c r="D10" s="107" t="s">
        <v>56</v>
      </c>
      <c r="E10" s="107" t="s">
        <v>57</v>
      </c>
      <c r="F10" s="107" t="s">
        <v>58</v>
      </c>
      <c r="G10" s="107" t="s">
        <v>59</v>
      </c>
      <c r="H10" s="107" t="s">
        <v>60</v>
      </c>
      <c r="I10" s="108" t="s">
        <v>220</v>
      </c>
      <c r="J10" s="107" t="s">
        <v>316</v>
      </c>
      <c r="K10" s="216" t="s">
        <v>220</v>
      </c>
      <c r="L10" s="217" t="s">
        <v>317</v>
      </c>
      <c r="M10" s="103"/>
      <c r="N10" s="101"/>
    </row>
    <row r="11" spans="2:14" ht="64.5">
      <c r="B11" s="110">
        <v>1</v>
      </c>
      <c r="C11" s="110">
        <v>2</v>
      </c>
      <c r="D11" s="111" t="s">
        <v>39</v>
      </c>
      <c r="E11" s="111" t="s">
        <v>40</v>
      </c>
      <c r="F11" s="111" t="s">
        <v>41</v>
      </c>
      <c r="G11" s="111" t="s">
        <v>42</v>
      </c>
      <c r="H11" s="111" t="s">
        <v>43</v>
      </c>
      <c r="I11" s="111" t="s">
        <v>202</v>
      </c>
      <c r="J11" s="110">
        <v>9</v>
      </c>
      <c r="K11" s="155"/>
      <c r="L11" s="155"/>
      <c r="M11" s="103"/>
      <c r="N11" s="101"/>
    </row>
    <row r="12" spans="2:14" ht="92.25" customHeight="1">
      <c r="B12" s="112">
        <v>1</v>
      </c>
      <c r="C12" s="113" t="s">
        <v>72</v>
      </c>
      <c r="D12" s="114" t="s">
        <v>61</v>
      </c>
      <c r="E12" s="114" t="s">
        <v>73</v>
      </c>
      <c r="F12" s="114"/>
      <c r="G12" s="114"/>
      <c r="H12" s="114"/>
      <c r="I12" s="115">
        <f>I13+I22+I40</f>
        <v>0</v>
      </c>
      <c r="J12" s="115">
        <f>J13+J22+J40</f>
        <v>1440000</v>
      </c>
      <c r="K12" s="115">
        <f>K13+K22+K40</f>
        <v>0</v>
      </c>
      <c r="L12" s="115">
        <f>L13+L22+L40</f>
        <v>1440000</v>
      </c>
      <c r="M12" s="103"/>
      <c r="N12" s="101"/>
    </row>
    <row r="13" spans="2:14" ht="171" customHeight="1">
      <c r="B13" s="112">
        <f>B12+1</f>
        <v>2</v>
      </c>
      <c r="C13" s="116" t="s">
        <v>150</v>
      </c>
      <c r="D13" s="117" t="s">
        <v>61</v>
      </c>
      <c r="E13" s="117" t="s">
        <v>73</v>
      </c>
      <c r="F13" s="117" t="s">
        <v>74</v>
      </c>
      <c r="G13" s="114"/>
      <c r="H13" s="114"/>
      <c r="I13" s="115">
        <f>I14+I18</f>
        <v>0</v>
      </c>
      <c r="J13" s="118">
        <f>J14+J18</f>
        <v>423430</v>
      </c>
      <c r="K13" s="155"/>
      <c r="L13" s="156">
        <f>J13+K13</f>
        <v>423430</v>
      </c>
      <c r="M13" s="103"/>
      <c r="N13" s="101"/>
    </row>
    <row r="14" spans="2:14" ht="37.5" customHeight="1" hidden="1">
      <c r="B14" s="112">
        <f aca="true" t="shared" si="0" ref="B14:B81">B13+1</f>
        <v>3</v>
      </c>
      <c r="C14" s="116" t="s">
        <v>149</v>
      </c>
      <c r="D14" s="117" t="s">
        <v>61</v>
      </c>
      <c r="E14" s="117" t="s">
        <v>73</v>
      </c>
      <c r="F14" s="117" t="s">
        <v>74</v>
      </c>
      <c r="G14" s="117" t="s">
        <v>203</v>
      </c>
      <c r="H14" s="117"/>
      <c r="I14" s="118"/>
      <c r="J14" s="118">
        <f>J15</f>
        <v>0</v>
      </c>
      <c r="K14" s="155"/>
      <c r="L14" s="156">
        <f aca="true" t="shared" si="1" ref="L14:L77">J14+K14</f>
        <v>0</v>
      </c>
      <c r="M14" s="103"/>
      <c r="N14" s="101"/>
    </row>
    <row r="15" spans="2:14" ht="65.25" customHeight="1" hidden="1">
      <c r="B15" s="112">
        <f t="shared" si="0"/>
        <v>4</v>
      </c>
      <c r="C15" s="119" t="s">
        <v>204</v>
      </c>
      <c r="D15" s="117" t="s">
        <v>61</v>
      </c>
      <c r="E15" s="117" t="s">
        <v>73</v>
      </c>
      <c r="F15" s="117" t="s">
        <v>74</v>
      </c>
      <c r="G15" s="117" t="s">
        <v>205</v>
      </c>
      <c r="H15" s="117"/>
      <c r="I15" s="118"/>
      <c r="J15" s="118">
        <f>J16</f>
        <v>0</v>
      </c>
      <c r="K15" s="155"/>
      <c r="L15" s="156">
        <f t="shared" si="1"/>
        <v>0</v>
      </c>
      <c r="M15" s="103"/>
      <c r="N15" s="101"/>
    </row>
    <row r="16" spans="2:14" ht="74.25" customHeight="1" hidden="1">
      <c r="B16" s="112">
        <f t="shared" si="0"/>
        <v>5</v>
      </c>
      <c r="C16" s="120" t="s">
        <v>0</v>
      </c>
      <c r="D16" s="117" t="s">
        <v>61</v>
      </c>
      <c r="E16" s="117" t="s">
        <v>73</v>
      </c>
      <c r="F16" s="117" t="s">
        <v>74</v>
      </c>
      <c r="G16" s="117" t="s">
        <v>206</v>
      </c>
      <c r="H16" s="117"/>
      <c r="I16" s="118"/>
      <c r="J16" s="118">
        <f>J17</f>
        <v>0</v>
      </c>
      <c r="K16" s="155"/>
      <c r="L16" s="156">
        <f t="shared" si="1"/>
        <v>0</v>
      </c>
      <c r="M16" s="103"/>
      <c r="N16" s="101"/>
    </row>
    <row r="17" spans="2:14" ht="77.25" customHeight="1" hidden="1">
      <c r="B17" s="112">
        <f t="shared" si="0"/>
        <v>6</v>
      </c>
      <c r="C17" s="121" t="s">
        <v>98</v>
      </c>
      <c r="D17" s="117" t="s">
        <v>61</v>
      </c>
      <c r="E17" s="117" t="s">
        <v>73</v>
      </c>
      <c r="F17" s="117" t="s">
        <v>74</v>
      </c>
      <c r="G17" s="117" t="s">
        <v>206</v>
      </c>
      <c r="H17" s="117" t="s">
        <v>88</v>
      </c>
      <c r="I17" s="118"/>
      <c r="J17" s="118">
        <v>0</v>
      </c>
      <c r="K17" s="155"/>
      <c r="L17" s="156">
        <f t="shared" si="1"/>
        <v>0</v>
      </c>
      <c r="M17" s="103"/>
      <c r="N17" s="101"/>
    </row>
    <row r="18" spans="2:14" ht="134.25" customHeight="1">
      <c r="B18" s="112">
        <v>3</v>
      </c>
      <c r="C18" s="116" t="s">
        <v>149</v>
      </c>
      <c r="D18" s="117" t="s">
        <v>61</v>
      </c>
      <c r="E18" s="117" t="s">
        <v>73</v>
      </c>
      <c r="F18" s="117" t="s">
        <v>74</v>
      </c>
      <c r="G18" s="117" t="s">
        <v>168</v>
      </c>
      <c r="H18" s="114"/>
      <c r="I18" s="118">
        <f>I19</f>
        <v>0</v>
      </c>
      <c r="J18" s="118">
        <f>J19</f>
        <v>423430</v>
      </c>
      <c r="K18" s="155"/>
      <c r="L18" s="156">
        <f t="shared" si="1"/>
        <v>423430</v>
      </c>
      <c r="M18" s="103"/>
      <c r="N18" s="101"/>
    </row>
    <row r="19" spans="2:14" ht="163.5" customHeight="1">
      <c r="B19" s="112">
        <f t="shared" si="0"/>
        <v>4</v>
      </c>
      <c r="C19" s="120" t="s">
        <v>0</v>
      </c>
      <c r="D19" s="117" t="s">
        <v>61</v>
      </c>
      <c r="E19" s="117" t="s">
        <v>73</v>
      </c>
      <c r="F19" s="117" t="s">
        <v>74</v>
      </c>
      <c r="G19" s="117" t="s">
        <v>228</v>
      </c>
      <c r="H19" s="117"/>
      <c r="I19" s="118"/>
      <c r="J19" s="118">
        <f>J20+J21</f>
        <v>423430</v>
      </c>
      <c r="K19" s="155"/>
      <c r="L19" s="156">
        <f t="shared" si="1"/>
        <v>423430</v>
      </c>
      <c r="M19" s="103"/>
      <c r="N19" s="101"/>
    </row>
    <row r="20" spans="2:14" ht="174.75" customHeight="1">
      <c r="B20" s="112">
        <f t="shared" si="0"/>
        <v>5</v>
      </c>
      <c r="C20" s="121" t="s">
        <v>98</v>
      </c>
      <c r="D20" s="117" t="s">
        <v>61</v>
      </c>
      <c r="E20" s="117" t="s">
        <v>73</v>
      </c>
      <c r="F20" s="117" t="s">
        <v>74</v>
      </c>
      <c r="G20" s="117" t="s">
        <v>228</v>
      </c>
      <c r="H20" s="117" t="s">
        <v>88</v>
      </c>
      <c r="I20" s="118">
        <v>285</v>
      </c>
      <c r="J20" s="118">
        <v>325220</v>
      </c>
      <c r="K20" s="155"/>
      <c r="L20" s="156">
        <f t="shared" si="1"/>
        <v>325220</v>
      </c>
      <c r="M20" s="103"/>
      <c r="N20" s="101"/>
    </row>
    <row r="21" spans="2:14" ht="135.75" customHeight="1">
      <c r="B21" s="112">
        <f t="shared" si="0"/>
        <v>6</v>
      </c>
      <c r="C21" s="121" t="s">
        <v>189</v>
      </c>
      <c r="D21" s="117" t="s">
        <v>61</v>
      </c>
      <c r="E21" s="117" t="s">
        <v>73</v>
      </c>
      <c r="F21" s="117" t="s">
        <v>74</v>
      </c>
      <c r="G21" s="117" t="s">
        <v>228</v>
      </c>
      <c r="H21" s="117" t="s">
        <v>188</v>
      </c>
      <c r="I21" s="118">
        <v>86</v>
      </c>
      <c r="J21" s="118">
        <v>98210</v>
      </c>
      <c r="K21" s="155"/>
      <c r="L21" s="156">
        <f t="shared" si="1"/>
        <v>98210</v>
      </c>
      <c r="M21" s="103"/>
      <c r="N21" s="101"/>
    </row>
    <row r="22" spans="2:14" ht="259.5" customHeight="1">
      <c r="B22" s="112">
        <f t="shared" si="0"/>
        <v>7</v>
      </c>
      <c r="C22" s="122" t="s">
        <v>35</v>
      </c>
      <c r="D22" s="114" t="s">
        <v>61</v>
      </c>
      <c r="E22" s="114" t="s">
        <v>73</v>
      </c>
      <c r="F22" s="114" t="s">
        <v>75</v>
      </c>
      <c r="G22" s="114"/>
      <c r="H22" s="114"/>
      <c r="I22" s="115">
        <f>I23+I31</f>
        <v>0</v>
      </c>
      <c r="J22" s="115">
        <f>J23+J31</f>
        <v>1012570</v>
      </c>
      <c r="K22" s="155"/>
      <c r="L22" s="160">
        <f t="shared" si="1"/>
        <v>1012570</v>
      </c>
      <c r="M22" s="103"/>
      <c r="N22" s="101"/>
    </row>
    <row r="23" spans="2:14" ht="69.75" customHeight="1" hidden="1">
      <c r="B23" s="112">
        <f t="shared" si="0"/>
        <v>8</v>
      </c>
      <c r="C23" s="123" t="s">
        <v>184</v>
      </c>
      <c r="D23" s="117" t="s">
        <v>61</v>
      </c>
      <c r="E23" s="117" t="s">
        <v>73</v>
      </c>
      <c r="F23" s="117" t="s">
        <v>75</v>
      </c>
      <c r="G23" s="117" t="s">
        <v>207</v>
      </c>
      <c r="H23" s="117"/>
      <c r="I23" s="118">
        <f>I24</f>
        <v>0</v>
      </c>
      <c r="J23" s="118">
        <f>J24</f>
        <v>0</v>
      </c>
      <c r="K23" s="155"/>
      <c r="L23" s="156">
        <f t="shared" si="1"/>
        <v>0</v>
      </c>
      <c r="M23" s="103"/>
      <c r="N23" s="101"/>
    </row>
    <row r="24" spans="2:14" ht="71.25" customHeight="1" hidden="1">
      <c r="B24" s="112">
        <f t="shared" si="0"/>
        <v>9</v>
      </c>
      <c r="C24" s="124" t="s">
        <v>177</v>
      </c>
      <c r="D24" s="117" t="s">
        <v>61</v>
      </c>
      <c r="E24" s="117" t="s">
        <v>73</v>
      </c>
      <c r="F24" s="117" t="s">
        <v>75</v>
      </c>
      <c r="G24" s="125" t="s">
        <v>208</v>
      </c>
      <c r="H24" s="117"/>
      <c r="I24" s="118">
        <f>I25+I26+I27+I28+I29+I30</f>
        <v>0</v>
      </c>
      <c r="J24" s="118">
        <f>J25+J26+J27+J28+J29+J30</f>
        <v>0</v>
      </c>
      <c r="K24" s="155"/>
      <c r="L24" s="156">
        <f t="shared" si="1"/>
        <v>0</v>
      </c>
      <c r="M24" s="103"/>
      <c r="N24" s="101"/>
    </row>
    <row r="25" spans="2:14" ht="85.5" customHeight="1" hidden="1">
      <c r="B25" s="112">
        <f t="shared" si="0"/>
        <v>10</v>
      </c>
      <c r="C25" s="121" t="s">
        <v>98</v>
      </c>
      <c r="D25" s="117" t="s">
        <v>61</v>
      </c>
      <c r="E25" s="117" t="s">
        <v>73</v>
      </c>
      <c r="F25" s="117" t="s">
        <v>75</v>
      </c>
      <c r="G25" s="125" t="s">
        <v>208</v>
      </c>
      <c r="H25" s="117" t="s">
        <v>88</v>
      </c>
      <c r="I25" s="118"/>
      <c r="J25" s="118">
        <v>0</v>
      </c>
      <c r="K25" s="155"/>
      <c r="L25" s="156">
        <f t="shared" si="1"/>
        <v>0</v>
      </c>
      <c r="M25" s="103"/>
      <c r="N25" s="101"/>
    </row>
    <row r="26" spans="2:14" ht="40.5" customHeight="1" hidden="1">
      <c r="B26" s="112">
        <f t="shared" si="0"/>
        <v>11</v>
      </c>
      <c r="C26" s="121" t="s">
        <v>89</v>
      </c>
      <c r="D26" s="117" t="s">
        <v>61</v>
      </c>
      <c r="E26" s="117" t="s">
        <v>73</v>
      </c>
      <c r="F26" s="117" t="s">
        <v>75</v>
      </c>
      <c r="G26" s="125" t="s">
        <v>208</v>
      </c>
      <c r="H26" s="117" t="s">
        <v>209</v>
      </c>
      <c r="I26" s="118"/>
      <c r="J26" s="118">
        <v>0</v>
      </c>
      <c r="K26" s="155"/>
      <c r="L26" s="156">
        <f t="shared" si="1"/>
        <v>0</v>
      </c>
      <c r="M26" s="103"/>
      <c r="N26" s="101"/>
    </row>
    <row r="27" spans="2:14" ht="72.75" customHeight="1" hidden="1">
      <c r="B27" s="112">
        <f t="shared" si="0"/>
        <v>12</v>
      </c>
      <c r="C27" s="121" t="s">
        <v>90</v>
      </c>
      <c r="D27" s="117" t="s">
        <v>61</v>
      </c>
      <c r="E27" s="117" t="s">
        <v>73</v>
      </c>
      <c r="F27" s="117" t="s">
        <v>75</v>
      </c>
      <c r="G27" s="125" t="s">
        <v>208</v>
      </c>
      <c r="H27" s="117" t="s">
        <v>91</v>
      </c>
      <c r="I27" s="118"/>
      <c r="J27" s="118">
        <v>0</v>
      </c>
      <c r="K27" s="155"/>
      <c r="L27" s="156">
        <f t="shared" si="1"/>
        <v>0</v>
      </c>
      <c r="M27" s="103"/>
      <c r="N27" s="101"/>
    </row>
    <row r="28" spans="2:14" ht="88.5" customHeight="1" hidden="1">
      <c r="B28" s="112">
        <f t="shared" si="0"/>
        <v>13</v>
      </c>
      <c r="C28" s="121" t="s">
        <v>1</v>
      </c>
      <c r="D28" s="117" t="s">
        <v>61</v>
      </c>
      <c r="E28" s="117" t="s">
        <v>73</v>
      </c>
      <c r="F28" s="117" t="s">
        <v>75</v>
      </c>
      <c r="G28" s="125" t="s">
        <v>208</v>
      </c>
      <c r="H28" s="117" t="s">
        <v>94</v>
      </c>
      <c r="I28" s="118"/>
      <c r="J28" s="118">
        <v>0</v>
      </c>
      <c r="K28" s="155"/>
      <c r="L28" s="156">
        <f t="shared" si="1"/>
        <v>0</v>
      </c>
      <c r="M28" s="103"/>
      <c r="N28" s="101"/>
    </row>
    <row r="29" spans="2:14" ht="42" customHeight="1" hidden="1">
      <c r="B29" s="112">
        <f t="shared" si="0"/>
        <v>14</v>
      </c>
      <c r="C29" s="121" t="s">
        <v>92</v>
      </c>
      <c r="D29" s="117" t="s">
        <v>61</v>
      </c>
      <c r="E29" s="117" t="s">
        <v>73</v>
      </c>
      <c r="F29" s="117" t="s">
        <v>75</v>
      </c>
      <c r="G29" s="125" t="s">
        <v>208</v>
      </c>
      <c r="H29" s="117">
        <v>851</v>
      </c>
      <c r="I29" s="118"/>
      <c r="J29" s="118">
        <v>0</v>
      </c>
      <c r="K29" s="155"/>
      <c r="L29" s="156">
        <f t="shared" si="1"/>
        <v>0</v>
      </c>
      <c r="M29" s="103"/>
      <c r="N29" s="101"/>
    </row>
    <row r="30" spans="2:14" ht="52.5" customHeight="1" hidden="1">
      <c r="B30" s="112">
        <f t="shared" si="0"/>
        <v>15</v>
      </c>
      <c r="C30" s="121" t="s">
        <v>93</v>
      </c>
      <c r="D30" s="117" t="s">
        <v>61</v>
      </c>
      <c r="E30" s="117" t="s">
        <v>73</v>
      </c>
      <c r="F30" s="117" t="s">
        <v>75</v>
      </c>
      <c r="G30" s="125" t="s">
        <v>208</v>
      </c>
      <c r="H30" s="117">
        <v>852</v>
      </c>
      <c r="I30" s="118"/>
      <c r="J30" s="118">
        <v>0</v>
      </c>
      <c r="K30" s="155"/>
      <c r="L30" s="156">
        <f t="shared" si="1"/>
        <v>0</v>
      </c>
      <c r="M30" s="103"/>
      <c r="N30" s="101"/>
    </row>
    <row r="31" spans="2:14" ht="153.75" customHeight="1">
      <c r="B31" s="112">
        <v>8</v>
      </c>
      <c r="C31" s="123" t="s">
        <v>184</v>
      </c>
      <c r="D31" s="117" t="s">
        <v>61</v>
      </c>
      <c r="E31" s="117" t="s">
        <v>73</v>
      </c>
      <c r="F31" s="117" t="s">
        <v>75</v>
      </c>
      <c r="G31" s="117" t="s">
        <v>163</v>
      </c>
      <c r="H31" s="117"/>
      <c r="I31" s="118">
        <f>I32</f>
        <v>0</v>
      </c>
      <c r="J31" s="118">
        <f>J32</f>
        <v>1012570</v>
      </c>
      <c r="K31" s="155"/>
      <c r="L31" s="156">
        <f t="shared" si="1"/>
        <v>1012570</v>
      </c>
      <c r="M31" s="103"/>
      <c r="N31" s="101"/>
    </row>
    <row r="32" spans="2:14" ht="189.75" customHeight="1">
      <c r="B32" s="112">
        <f t="shared" si="0"/>
        <v>9</v>
      </c>
      <c r="C32" s="124" t="s">
        <v>177</v>
      </c>
      <c r="D32" s="117" t="s">
        <v>61</v>
      </c>
      <c r="E32" s="117" t="s">
        <v>73</v>
      </c>
      <c r="F32" s="117" t="s">
        <v>75</v>
      </c>
      <c r="G32" s="125" t="s">
        <v>173</v>
      </c>
      <c r="H32" s="117" t="s">
        <v>62</v>
      </c>
      <c r="I32" s="118">
        <f>I33+I34+I35+I36+I37+I38+I39</f>
        <v>0</v>
      </c>
      <c r="J32" s="118">
        <f>J33+J35+J36+J37+J38+J39</f>
        <v>1012570</v>
      </c>
      <c r="K32" s="155"/>
      <c r="L32" s="156">
        <f t="shared" si="1"/>
        <v>1012570</v>
      </c>
      <c r="M32" s="103"/>
      <c r="N32" s="101"/>
    </row>
    <row r="33" spans="2:14" ht="117.75" customHeight="1">
      <c r="B33" s="112">
        <f t="shared" si="0"/>
        <v>10</v>
      </c>
      <c r="C33" s="121" t="s">
        <v>190</v>
      </c>
      <c r="D33" s="117" t="s">
        <v>61</v>
      </c>
      <c r="E33" s="117" t="s">
        <v>73</v>
      </c>
      <c r="F33" s="117" t="s">
        <v>75</v>
      </c>
      <c r="G33" s="125" t="s">
        <v>174</v>
      </c>
      <c r="H33" s="117" t="s">
        <v>88</v>
      </c>
      <c r="I33" s="118"/>
      <c r="J33" s="118">
        <v>655700</v>
      </c>
      <c r="K33" s="155"/>
      <c r="L33" s="156">
        <f t="shared" si="1"/>
        <v>655700</v>
      </c>
      <c r="M33" s="103"/>
      <c r="N33" s="101"/>
    </row>
    <row r="34" spans="2:14" ht="48" customHeight="1" hidden="1">
      <c r="B34" s="112">
        <f t="shared" si="0"/>
        <v>11</v>
      </c>
      <c r="C34" s="121" t="s">
        <v>89</v>
      </c>
      <c r="D34" s="117" t="s">
        <v>61</v>
      </c>
      <c r="E34" s="117" t="s">
        <v>73</v>
      </c>
      <c r="F34" s="117" t="s">
        <v>75</v>
      </c>
      <c r="G34" s="125" t="s">
        <v>175</v>
      </c>
      <c r="H34" s="117" t="s">
        <v>209</v>
      </c>
      <c r="I34" s="118"/>
      <c r="J34" s="118"/>
      <c r="K34" s="155"/>
      <c r="L34" s="156">
        <f t="shared" si="1"/>
        <v>0</v>
      </c>
      <c r="M34" s="103"/>
      <c r="N34" s="101"/>
    </row>
    <row r="35" spans="2:14" ht="111" customHeight="1">
      <c r="B35" s="112">
        <v>11</v>
      </c>
      <c r="C35" s="121" t="s">
        <v>189</v>
      </c>
      <c r="D35" s="117" t="s">
        <v>61</v>
      </c>
      <c r="E35" s="117" t="s">
        <v>73</v>
      </c>
      <c r="F35" s="117" t="s">
        <v>75</v>
      </c>
      <c r="G35" s="125" t="s">
        <v>174</v>
      </c>
      <c r="H35" s="117" t="s">
        <v>188</v>
      </c>
      <c r="I35" s="118"/>
      <c r="J35" s="118">
        <v>198020</v>
      </c>
      <c r="K35" s="155"/>
      <c r="L35" s="156">
        <f t="shared" si="1"/>
        <v>198020</v>
      </c>
      <c r="M35" s="103"/>
      <c r="N35" s="101"/>
    </row>
    <row r="36" spans="2:14" ht="154.5" customHeight="1">
      <c r="B36" s="112">
        <f t="shared" si="0"/>
        <v>12</v>
      </c>
      <c r="C36" s="121" t="s">
        <v>90</v>
      </c>
      <c r="D36" s="117" t="s">
        <v>61</v>
      </c>
      <c r="E36" s="117" t="s">
        <v>73</v>
      </c>
      <c r="F36" s="117" t="s">
        <v>75</v>
      </c>
      <c r="G36" s="125" t="s">
        <v>175</v>
      </c>
      <c r="H36" s="117" t="s">
        <v>91</v>
      </c>
      <c r="I36" s="118"/>
      <c r="J36" s="118">
        <v>96000</v>
      </c>
      <c r="K36" s="155"/>
      <c r="L36" s="156">
        <f t="shared" si="1"/>
        <v>96000</v>
      </c>
      <c r="M36" s="103"/>
      <c r="N36" s="101"/>
    </row>
    <row r="37" spans="2:14" ht="202.5" customHeight="1">
      <c r="B37" s="112">
        <f t="shared" si="0"/>
        <v>13</v>
      </c>
      <c r="C37" s="121" t="s">
        <v>1</v>
      </c>
      <c r="D37" s="117" t="s">
        <v>61</v>
      </c>
      <c r="E37" s="117" t="s">
        <v>73</v>
      </c>
      <c r="F37" s="117" t="s">
        <v>75</v>
      </c>
      <c r="G37" s="125" t="s">
        <v>175</v>
      </c>
      <c r="H37" s="117" t="s">
        <v>94</v>
      </c>
      <c r="I37" s="118"/>
      <c r="J37" s="118">
        <v>56850</v>
      </c>
      <c r="K37" s="155"/>
      <c r="L37" s="156">
        <f t="shared" si="1"/>
        <v>56850</v>
      </c>
      <c r="M37" s="103"/>
      <c r="N37" s="101"/>
    </row>
    <row r="38" spans="2:14" ht="90" customHeight="1">
      <c r="B38" s="112">
        <f t="shared" si="0"/>
        <v>14</v>
      </c>
      <c r="C38" s="121" t="s">
        <v>92</v>
      </c>
      <c r="D38" s="117" t="s">
        <v>61</v>
      </c>
      <c r="E38" s="117" t="s">
        <v>73</v>
      </c>
      <c r="F38" s="117" t="s">
        <v>75</v>
      </c>
      <c r="G38" s="125" t="s">
        <v>175</v>
      </c>
      <c r="H38" s="117">
        <v>851</v>
      </c>
      <c r="I38" s="118"/>
      <c r="J38" s="118">
        <v>5000</v>
      </c>
      <c r="K38" s="155"/>
      <c r="L38" s="156">
        <f t="shared" si="1"/>
        <v>5000</v>
      </c>
      <c r="M38" s="103"/>
      <c r="N38" s="101"/>
    </row>
    <row r="39" spans="2:14" ht="90.75" customHeight="1">
      <c r="B39" s="112">
        <f t="shared" si="0"/>
        <v>15</v>
      </c>
      <c r="C39" s="121" t="s">
        <v>93</v>
      </c>
      <c r="D39" s="117" t="s">
        <v>61</v>
      </c>
      <c r="E39" s="117" t="s">
        <v>73</v>
      </c>
      <c r="F39" s="117" t="s">
        <v>75</v>
      </c>
      <c r="G39" s="125" t="s">
        <v>175</v>
      </c>
      <c r="H39" s="117">
        <v>852</v>
      </c>
      <c r="I39" s="118"/>
      <c r="J39" s="118">
        <v>1000</v>
      </c>
      <c r="K39" s="155"/>
      <c r="L39" s="156">
        <f t="shared" si="1"/>
        <v>1000</v>
      </c>
      <c r="M39" s="103"/>
      <c r="N39" s="101"/>
    </row>
    <row r="40" spans="2:14" ht="83.25" customHeight="1">
      <c r="B40" s="112">
        <f t="shared" si="0"/>
        <v>16</v>
      </c>
      <c r="C40" s="122" t="s">
        <v>2</v>
      </c>
      <c r="D40" s="114" t="s">
        <v>61</v>
      </c>
      <c r="E40" s="114" t="s">
        <v>73</v>
      </c>
      <c r="F40" s="114" t="s">
        <v>85</v>
      </c>
      <c r="G40" s="114"/>
      <c r="H40" s="114"/>
      <c r="I40" s="115">
        <f>I41++I44</f>
        <v>0</v>
      </c>
      <c r="J40" s="115">
        <f>J44</f>
        <v>4000</v>
      </c>
      <c r="K40" s="155"/>
      <c r="L40" s="160">
        <f t="shared" si="1"/>
        <v>4000</v>
      </c>
      <c r="M40" s="103"/>
      <c r="N40" s="101"/>
    </row>
    <row r="41" spans="2:14" ht="41.25" customHeight="1" hidden="1">
      <c r="B41" s="112">
        <f t="shared" si="0"/>
        <v>17</v>
      </c>
      <c r="C41" s="116" t="s">
        <v>149</v>
      </c>
      <c r="D41" s="117" t="s">
        <v>61</v>
      </c>
      <c r="E41" s="117" t="s">
        <v>73</v>
      </c>
      <c r="F41" s="117" t="s">
        <v>85</v>
      </c>
      <c r="G41" s="117" t="s">
        <v>203</v>
      </c>
      <c r="H41" s="117"/>
      <c r="I41" s="118"/>
      <c r="J41" s="118">
        <v>0</v>
      </c>
      <c r="K41" s="155"/>
      <c r="L41" s="156">
        <f t="shared" si="1"/>
        <v>0</v>
      </c>
      <c r="M41" s="103"/>
      <c r="N41" s="101"/>
    </row>
    <row r="42" spans="2:14" ht="42" customHeight="1" hidden="1">
      <c r="B42" s="112">
        <f t="shared" si="0"/>
        <v>18</v>
      </c>
      <c r="C42" s="126" t="s">
        <v>3</v>
      </c>
      <c r="D42" s="117" t="s">
        <v>61</v>
      </c>
      <c r="E42" s="117" t="s">
        <v>73</v>
      </c>
      <c r="F42" s="117" t="s">
        <v>85</v>
      </c>
      <c r="G42" s="117" t="s">
        <v>210</v>
      </c>
      <c r="H42" s="117"/>
      <c r="I42" s="118"/>
      <c r="J42" s="118">
        <v>0</v>
      </c>
      <c r="K42" s="155"/>
      <c r="L42" s="156">
        <f t="shared" si="1"/>
        <v>0</v>
      </c>
      <c r="M42" s="103"/>
      <c r="N42" s="101"/>
    </row>
    <row r="43" spans="2:14" ht="44.25" customHeight="1" hidden="1">
      <c r="B43" s="112">
        <f t="shared" si="0"/>
        <v>19</v>
      </c>
      <c r="C43" s="121" t="s">
        <v>4</v>
      </c>
      <c r="D43" s="117" t="s">
        <v>61</v>
      </c>
      <c r="E43" s="117" t="s">
        <v>73</v>
      </c>
      <c r="F43" s="117" t="s">
        <v>85</v>
      </c>
      <c r="G43" s="117" t="s">
        <v>210</v>
      </c>
      <c r="H43" s="117" t="s">
        <v>5</v>
      </c>
      <c r="I43" s="118"/>
      <c r="J43" s="118">
        <v>0</v>
      </c>
      <c r="K43" s="155"/>
      <c r="L43" s="156">
        <f t="shared" si="1"/>
        <v>0</v>
      </c>
      <c r="M43" s="103"/>
      <c r="N43" s="101"/>
    </row>
    <row r="44" spans="2:14" ht="99.75" customHeight="1">
      <c r="B44" s="112">
        <v>17</v>
      </c>
      <c r="C44" s="116" t="s">
        <v>149</v>
      </c>
      <c r="D44" s="117" t="s">
        <v>61</v>
      </c>
      <c r="E44" s="117" t="s">
        <v>73</v>
      </c>
      <c r="F44" s="117" t="s">
        <v>85</v>
      </c>
      <c r="G44" s="117" t="s">
        <v>168</v>
      </c>
      <c r="H44" s="117"/>
      <c r="I44" s="118">
        <f>I45</f>
        <v>0</v>
      </c>
      <c r="J44" s="118">
        <f>J45</f>
        <v>4000</v>
      </c>
      <c r="K44" s="155"/>
      <c r="L44" s="156">
        <f t="shared" si="1"/>
        <v>4000</v>
      </c>
      <c r="M44" s="103"/>
      <c r="N44" s="101"/>
    </row>
    <row r="45" spans="2:14" ht="93.75" customHeight="1">
      <c r="B45" s="112">
        <f t="shared" si="0"/>
        <v>18</v>
      </c>
      <c r="C45" s="126" t="s">
        <v>3</v>
      </c>
      <c r="D45" s="117" t="s">
        <v>61</v>
      </c>
      <c r="E45" s="117" t="s">
        <v>73</v>
      </c>
      <c r="F45" s="117" t="s">
        <v>85</v>
      </c>
      <c r="G45" s="117" t="s">
        <v>176</v>
      </c>
      <c r="H45" s="117"/>
      <c r="I45" s="118">
        <f>I46</f>
        <v>0</v>
      </c>
      <c r="J45" s="118">
        <f>J46</f>
        <v>4000</v>
      </c>
      <c r="K45" s="155"/>
      <c r="L45" s="156">
        <f t="shared" si="1"/>
        <v>4000</v>
      </c>
      <c r="M45" s="103"/>
      <c r="N45" s="101"/>
    </row>
    <row r="46" spans="2:14" ht="99.75" customHeight="1">
      <c r="B46" s="112">
        <f t="shared" si="0"/>
        <v>19</v>
      </c>
      <c r="C46" s="121" t="s">
        <v>4</v>
      </c>
      <c r="D46" s="117" t="s">
        <v>61</v>
      </c>
      <c r="E46" s="117" t="s">
        <v>73</v>
      </c>
      <c r="F46" s="117" t="s">
        <v>85</v>
      </c>
      <c r="G46" s="117" t="s">
        <v>176</v>
      </c>
      <c r="H46" s="117" t="s">
        <v>5</v>
      </c>
      <c r="I46" s="118"/>
      <c r="J46" s="118">
        <v>4000</v>
      </c>
      <c r="K46" s="155"/>
      <c r="L46" s="156">
        <f t="shared" si="1"/>
        <v>4000</v>
      </c>
      <c r="M46" s="103"/>
      <c r="N46" s="101"/>
    </row>
    <row r="47" spans="2:14" ht="105" customHeight="1">
      <c r="B47" s="112">
        <f t="shared" si="0"/>
        <v>20</v>
      </c>
      <c r="C47" s="122" t="s">
        <v>192</v>
      </c>
      <c r="D47" s="114" t="s">
        <v>61</v>
      </c>
      <c r="E47" s="114" t="s">
        <v>74</v>
      </c>
      <c r="F47" s="114"/>
      <c r="G47" s="114"/>
      <c r="H47" s="114"/>
      <c r="I47" s="115">
        <f>I48</f>
        <v>0</v>
      </c>
      <c r="J47" s="115">
        <f>J48</f>
        <v>47400</v>
      </c>
      <c r="K47" s="155"/>
      <c r="L47" s="160">
        <f t="shared" si="1"/>
        <v>47400</v>
      </c>
      <c r="M47" s="103"/>
      <c r="N47" s="101"/>
    </row>
    <row r="48" spans="2:14" ht="103.5" customHeight="1">
      <c r="B48" s="112">
        <f t="shared" si="0"/>
        <v>21</v>
      </c>
      <c r="C48" s="127" t="s">
        <v>193</v>
      </c>
      <c r="D48" s="117" t="s">
        <v>61</v>
      </c>
      <c r="E48" s="117" t="s">
        <v>74</v>
      </c>
      <c r="F48" s="117" t="s">
        <v>76</v>
      </c>
      <c r="G48" s="117"/>
      <c r="H48" s="117"/>
      <c r="I48" s="118">
        <f>I49+I53</f>
        <v>0</v>
      </c>
      <c r="J48" s="118">
        <f>J53</f>
        <v>47400</v>
      </c>
      <c r="K48" s="155"/>
      <c r="L48" s="156">
        <f t="shared" si="1"/>
        <v>47400</v>
      </c>
      <c r="M48" s="103"/>
      <c r="N48" s="101"/>
    </row>
    <row r="49" spans="2:14" ht="54.75" customHeight="1" hidden="1">
      <c r="B49" s="112">
        <f t="shared" si="0"/>
        <v>22</v>
      </c>
      <c r="C49" s="127" t="s">
        <v>149</v>
      </c>
      <c r="D49" s="117" t="s">
        <v>61</v>
      </c>
      <c r="E49" s="117" t="s">
        <v>74</v>
      </c>
      <c r="F49" s="117" t="s">
        <v>76</v>
      </c>
      <c r="G49" s="117"/>
      <c r="H49" s="117"/>
      <c r="I49" s="118">
        <f>I50</f>
        <v>0</v>
      </c>
      <c r="J49" s="118">
        <v>0</v>
      </c>
      <c r="K49" s="155"/>
      <c r="L49" s="156">
        <f t="shared" si="1"/>
        <v>0</v>
      </c>
      <c r="M49" s="103"/>
      <c r="N49" s="101"/>
    </row>
    <row r="50" spans="2:14" ht="75.75" customHeight="1" hidden="1">
      <c r="B50" s="112">
        <f t="shared" si="0"/>
        <v>23</v>
      </c>
      <c r="C50" s="121" t="s">
        <v>211</v>
      </c>
      <c r="D50" s="117" t="s">
        <v>61</v>
      </c>
      <c r="E50" s="117" t="s">
        <v>74</v>
      </c>
      <c r="F50" s="117" t="s">
        <v>76</v>
      </c>
      <c r="G50" s="117" t="s">
        <v>212</v>
      </c>
      <c r="H50" s="117"/>
      <c r="I50" s="118">
        <f>I51+I52</f>
        <v>0</v>
      </c>
      <c r="J50" s="118">
        <v>0</v>
      </c>
      <c r="K50" s="155"/>
      <c r="L50" s="156">
        <f t="shared" si="1"/>
        <v>0</v>
      </c>
      <c r="M50" s="103"/>
      <c r="N50" s="101"/>
    </row>
    <row r="51" spans="2:14" ht="72" customHeight="1" hidden="1">
      <c r="B51" s="112">
        <f t="shared" si="0"/>
        <v>24</v>
      </c>
      <c r="C51" s="121" t="s">
        <v>98</v>
      </c>
      <c r="D51" s="117" t="s">
        <v>61</v>
      </c>
      <c r="E51" s="117" t="s">
        <v>74</v>
      </c>
      <c r="F51" s="117" t="s">
        <v>76</v>
      </c>
      <c r="G51" s="117" t="s">
        <v>212</v>
      </c>
      <c r="H51" s="117" t="s">
        <v>88</v>
      </c>
      <c r="I51" s="118"/>
      <c r="J51" s="118">
        <v>0</v>
      </c>
      <c r="K51" s="155"/>
      <c r="L51" s="156">
        <f t="shared" si="1"/>
        <v>0</v>
      </c>
      <c r="M51" s="103"/>
      <c r="N51" s="101"/>
    </row>
    <row r="52" spans="2:14" ht="77.25" customHeight="1" hidden="1">
      <c r="B52" s="112">
        <f t="shared" si="0"/>
        <v>25</v>
      </c>
      <c r="C52" s="121" t="s">
        <v>1</v>
      </c>
      <c r="D52" s="117" t="s">
        <v>61</v>
      </c>
      <c r="E52" s="117" t="s">
        <v>74</v>
      </c>
      <c r="F52" s="117" t="s">
        <v>76</v>
      </c>
      <c r="G52" s="117" t="s">
        <v>212</v>
      </c>
      <c r="H52" s="117" t="s">
        <v>94</v>
      </c>
      <c r="I52" s="118"/>
      <c r="J52" s="118">
        <v>0</v>
      </c>
      <c r="K52" s="155"/>
      <c r="L52" s="156">
        <f t="shared" si="1"/>
        <v>0</v>
      </c>
      <c r="M52" s="103"/>
      <c r="N52" s="101"/>
    </row>
    <row r="53" spans="2:14" ht="165.75" customHeight="1">
      <c r="B53" s="112">
        <v>22</v>
      </c>
      <c r="C53" s="123" t="s">
        <v>185</v>
      </c>
      <c r="D53" s="117" t="s">
        <v>61</v>
      </c>
      <c r="E53" s="117" t="s">
        <v>74</v>
      </c>
      <c r="F53" s="117" t="s">
        <v>76</v>
      </c>
      <c r="G53" s="117" t="s">
        <v>163</v>
      </c>
      <c r="H53" s="117"/>
      <c r="I53" s="118">
        <f>I55</f>
        <v>0</v>
      </c>
      <c r="J53" s="118">
        <f>J54</f>
        <v>47400</v>
      </c>
      <c r="K53" s="155"/>
      <c r="L53" s="156">
        <f t="shared" si="1"/>
        <v>47400</v>
      </c>
      <c r="M53" s="103"/>
      <c r="N53" s="101"/>
    </row>
    <row r="54" spans="2:14" ht="200.25" customHeight="1">
      <c r="B54" s="112">
        <f t="shared" si="0"/>
        <v>23</v>
      </c>
      <c r="C54" s="122" t="s">
        <v>234</v>
      </c>
      <c r="D54" s="117" t="s">
        <v>61</v>
      </c>
      <c r="E54" s="117" t="s">
        <v>74</v>
      </c>
      <c r="F54" s="117" t="s">
        <v>76</v>
      </c>
      <c r="G54" s="117" t="s">
        <v>170</v>
      </c>
      <c r="H54" s="117" t="s">
        <v>62</v>
      </c>
      <c r="I54" s="118"/>
      <c r="J54" s="118">
        <f>J55</f>
        <v>47400</v>
      </c>
      <c r="K54" s="155"/>
      <c r="L54" s="156">
        <f t="shared" si="1"/>
        <v>47400</v>
      </c>
      <c r="M54" s="103"/>
      <c r="N54" s="101"/>
    </row>
    <row r="55" spans="2:14" ht="222" customHeight="1">
      <c r="B55" s="112">
        <f t="shared" si="0"/>
        <v>24</v>
      </c>
      <c r="C55" s="121" t="s">
        <v>236</v>
      </c>
      <c r="D55" s="117" t="s">
        <v>61</v>
      </c>
      <c r="E55" s="117" t="s">
        <v>74</v>
      </c>
      <c r="F55" s="117" t="s">
        <v>76</v>
      </c>
      <c r="G55" s="117" t="s">
        <v>191</v>
      </c>
      <c r="H55" s="117" t="s">
        <v>62</v>
      </c>
      <c r="I55" s="118">
        <f>I56+I57+I58</f>
        <v>0</v>
      </c>
      <c r="J55" s="118">
        <f>J56+J57+J58</f>
        <v>47400</v>
      </c>
      <c r="K55" s="155"/>
      <c r="L55" s="156">
        <f t="shared" si="1"/>
        <v>47400</v>
      </c>
      <c r="M55" s="103"/>
      <c r="N55" s="101"/>
    </row>
    <row r="56" spans="2:14" ht="144.75" customHeight="1">
      <c r="B56" s="112">
        <f t="shared" si="0"/>
        <v>25</v>
      </c>
      <c r="C56" s="121" t="s">
        <v>190</v>
      </c>
      <c r="D56" s="117" t="s">
        <v>61</v>
      </c>
      <c r="E56" s="117" t="s">
        <v>74</v>
      </c>
      <c r="F56" s="117" t="s">
        <v>76</v>
      </c>
      <c r="G56" s="117" t="s">
        <v>191</v>
      </c>
      <c r="H56" s="117" t="s">
        <v>88</v>
      </c>
      <c r="I56" s="118"/>
      <c r="J56" s="118">
        <v>36000</v>
      </c>
      <c r="K56" s="155"/>
      <c r="L56" s="156">
        <f t="shared" si="1"/>
        <v>36000</v>
      </c>
      <c r="M56" s="103"/>
      <c r="N56" s="101"/>
    </row>
    <row r="57" spans="2:14" ht="152.25" customHeight="1">
      <c r="B57" s="112">
        <f t="shared" si="0"/>
        <v>26</v>
      </c>
      <c r="C57" s="121" t="s">
        <v>189</v>
      </c>
      <c r="D57" s="117" t="s">
        <v>61</v>
      </c>
      <c r="E57" s="117" t="s">
        <v>74</v>
      </c>
      <c r="F57" s="117" t="s">
        <v>76</v>
      </c>
      <c r="G57" s="117" t="s">
        <v>191</v>
      </c>
      <c r="H57" s="117" t="s">
        <v>188</v>
      </c>
      <c r="I57" s="118"/>
      <c r="J57" s="118">
        <v>10870</v>
      </c>
      <c r="K57" s="155"/>
      <c r="L57" s="156">
        <f t="shared" si="1"/>
        <v>10870</v>
      </c>
      <c r="M57" s="103"/>
      <c r="N57" s="101"/>
    </row>
    <row r="58" spans="2:14" ht="165.75" customHeight="1">
      <c r="B58" s="112">
        <f t="shared" si="0"/>
        <v>27</v>
      </c>
      <c r="C58" s="121" t="s">
        <v>1</v>
      </c>
      <c r="D58" s="117" t="s">
        <v>61</v>
      </c>
      <c r="E58" s="117" t="s">
        <v>74</v>
      </c>
      <c r="F58" s="117" t="s">
        <v>76</v>
      </c>
      <c r="G58" s="117" t="s">
        <v>191</v>
      </c>
      <c r="H58" s="117" t="s">
        <v>94</v>
      </c>
      <c r="I58" s="118"/>
      <c r="J58" s="118">
        <v>530</v>
      </c>
      <c r="K58" s="155"/>
      <c r="L58" s="156">
        <f t="shared" si="1"/>
        <v>530</v>
      </c>
      <c r="M58" s="103"/>
      <c r="N58" s="101"/>
    </row>
    <row r="59" spans="2:14" ht="108" customHeight="1">
      <c r="B59" s="112">
        <f t="shared" si="0"/>
        <v>28</v>
      </c>
      <c r="C59" s="128" t="s">
        <v>78</v>
      </c>
      <c r="D59" s="114" t="s">
        <v>61</v>
      </c>
      <c r="E59" s="114" t="s">
        <v>75</v>
      </c>
      <c r="F59" s="117"/>
      <c r="G59" s="117"/>
      <c r="H59" s="117"/>
      <c r="I59" s="115">
        <f>I64</f>
        <v>0</v>
      </c>
      <c r="J59" s="115">
        <f>J60+J64</f>
        <v>23450</v>
      </c>
      <c r="K59" s="115">
        <f>K60+K64</f>
        <v>90000</v>
      </c>
      <c r="L59" s="160">
        <f t="shared" si="1"/>
        <v>113450</v>
      </c>
      <c r="M59" s="103"/>
      <c r="N59" s="101"/>
    </row>
    <row r="60" spans="2:14" ht="108" customHeight="1">
      <c r="B60" s="112">
        <f t="shared" si="0"/>
        <v>29</v>
      </c>
      <c r="C60" s="155" t="s">
        <v>278</v>
      </c>
      <c r="D60" s="114" t="s">
        <v>61</v>
      </c>
      <c r="E60" s="114" t="s">
        <v>75</v>
      </c>
      <c r="F60" s="117" t="s">
        <v>280</v>
      </c>
      <c r="G60" s="117"/>
      <c r="H60" s="117"/>
      <c r="I60" s="115"/>
      <c r="J60" s="115"/>
      <c r="K60" s="258">
        <f>K61</f>
        <v>90000</v>
      </c>
      <c r="L60" s="156">
        <f t="shared" si="1"/>
        <v>90000</v>
      </c>
      <c r="M60" s="103"/>
      <c r="N60" s="101"/>
    </row>
    <row r="61" spans="2:14" ht="194.25" customHeight="1">
      <c r="B61" s="112">
        <f t="shared" si="0"/>
        <v>30</v>
      </c>
      <c r="C61" s="123" t="s">
        <v>184</v>
      </c>
      <c r="D61" s="114" t="s">
        <v>61</v>
      </c>
      <c r="E61" s="114" t="s">
        <v>75</v>
      </c>
      <c r="F61" s="117" t="s">
        <v>280</v>
      </c>
      <c r="G61" s="117" t="s">
        <v>315</v>
      </c>
      <c r="H61" s="117" t="s">
        <v>62</v>
      </c>
      <c r="I61" s="115"/>
      <c r="J61" s="115"/>
      <c r="K61" s="258">
        <f>K62</f>
        <v>90000</v>
      </c>
      <c r="L61" s="156">
        <f t="shared" si="1"/>
        <v>90000</v>
      </c>
      <c r="M61" s="103"/>
      <c r="N61" s="101"/>
    </row>
    <row r="62" spans="2:14" ht="315.75" customHeight="1">
      <c r="B62" s="112">
        <f t="shared" si="0"/>
        <v>31</v>
      </c>
      <c r="C62" s="129" t="s">
        <v>279</v>
      </c>
      <c r="D62" s="114" t="s">
        <v>61</v>
      </c>
      <c r="E62" s="114" t="s">
        <v>75</v>
      </c>
      <c r="F62" s="117" t="s">
        <v>280</v>
      </c>
      <c r="G62" s="117" t="s">
        <v>315</v>
      </c>
      <c r="H62" s="117" t="s">
        <v>62</v>
      </c>
      <c r="I62" s="115"/>
      <c r="J62" s="115"/>
      <c r="K62" s="258">
        <f>K63</f>
        <v>90000</v>
      </c>
      <c r="L62" s="156">
        <f t="shared" si="1"/>
        <v>90000</v>
      </c>
      <c r="M62" s="103"/>
      <c r="N62" s="101"/>
    </row>
    <row r="63" spans="2:14" ht="177" customHeight="1">
      <c r="B63" s="112">
        <f t="shared" si="0"/>
        <v>32</v>
      </c>
      <c r="C63" s="121" t="s">
        <v>1</v>
      </c>
      <c r="D63" s="114" t="s">
        <v>61</v>
      </c>
      <c r="E63" s="114" t="s">
        <v>75</v>
      </c>
      <c r="F63" s="117" t="s">
        <v>280</v>
      </c>
      <c r="G63" s="117" t="s">
        <v>315</v>
      </c>
      <c r="H63" s="117" t="s">
        <v>94</v>
      </c>
      <c r="I63" s="115"/>
      <c r="J63" s="115"/>
      <c r="K63" s="258">
        <v>90000</v>
      </c>
      <c r="L63" s="156">
        <f t="shared" si="1"/>
        <v>90000</v>
      </c>
      <c r="M63" s="103"/>
      <c r="N63" s="101"/>
    </row>
    <row r="64" spans="2:14" ht="114.75" customHeight="1">
      <c r="B64" s="112">
        <f t="shared" si="0"/>
        <v>33</v>
      </c>
      <c r="C64" s="121" t="s">
        <v>162</v>
      </c>
      <c r="D64" s="117" t="s">
        <v>61</v>
      </c>
      <c r="E64" s="117" t="s">
        <v>75</v>
      </c>
      <c r="F64" s="117" t="s">
        <v>79</v>
      </c>
      <c r="G64" s="117"/>
      <c r="H64" s="117"/>
      <c r="I64" s="118">
        <f aca="true" t="shared" si="2" ref="I64:J66">I65</f>
        <v>0</v>
      </c>
      <c r="J64" s="118">
        <f t="shared" si="2"/>
        <v>23450</v>
      </c>
      <c r="K64" s="258"/>
      <c r="L64" s="156">
        <f t="shared" si="1"/>
        <v>23450</v>
      </c>
      <c r="M64" s="103"/>
      <c r="N64" s="101"/>
    </row>
    <row r="65" spans="2:14" ht="178.5" customHeight="1">
      <c r="B65" s="112">
        <f t="shared" si="0"/>
        <v>34</v>
      </c>
      <c r="C65" s="123" t="s">
        <v>184</v>
      </c>
      <c r="D65" s="117" t="s">
        <v>61</v>
      </c>
      <c r="E65" s="117" t="s">
        <v>75</v>
      </c>
      <c r="F65" s="117" t="s">
        <v>79</v>
      </c>
      <c r="G65" s="117" t="s">
        <v>163</v>
      </c>
      <c r="H65" s="117"/>
      <c r="I65" s="118">
        <f t="shared" si="2"/>
        <v>0</v>
      </c>
      <c r="J65" s="118">
        <f t="shared" si="2"/>
        <v>23450</v>
      </c>
      <c r="K65" s="258"/>
      <c r="L65" s="156">
        <f t="shared" si="1"/>
        <v>23450</v>
      </c>
      <c r="M65" s="103"/>
      <c r="N65" s="101"/>
    </row>
    <row r="66" spans="2:14" ht="255" customHeight="1">
      <c r="B66" s="112">
        <f t="shared" si="0"/>
        <v>35</v>
      </c>
      <c r="C66" s="129" t="s">
        <v>179</v>
      </c>
      <c r="D66" s="117" t="s">
        <v>61</v>
      </c>
      <c r="E66" s="117" t="s">
        <v>75</v>
      </c>
      <c r="F66" s="117" t="s">
        <v>79</v>
      </c>
      <c r="G66" s="130" t="s">
        <v>169</v>
      </c>
      <c r="H66" s="117"/>
      <c r="I66" s="118">
        <f t="shared" si="2"/>
        <v>0</v>
      </c>
      <c r="J66" s="118">
        <f t="shared" si="2"/>
        <v>23450</v>
      </c>
      <c r="K66" s="258"/>
      <c r="L66" s="156">
        <f t="shared" si="1"/>
        <v>23450</v>
      </c>
      <c r="M66" s="103"/>
      <c r="N66" s="101"/>
    </row>
    <row r="67" spans="2:14" ht="330.75" customHeight="1">
      <c r="B67" s="112">
        <f t="shared" si="0"/>
        <v>36</v>
      </c>
      <c r="C67" s="129" t="s">
        <v>178</v>
      </c>
      <c r="D67" s="117" t="s">
        <v>61</v>
      </c>
      <c r="E67" s="117" t="s">
        <v>75</v>
      </c>
      <c r="F67" s="117" t="s">
        <v>79</v>
      </c>
      <c r="G67" s="130" t="s">
        <v>170</v>
      </c>
      <c r="H67" s="117" t="s">
        <v>62</v>
      </c>
      <c r="I67" s="118">
        <f>I68+I69</f>
        <v>0</v>
      </c>
      <c r="J67" s="118">
        <f>J68+J69</f>
        <v>23450</v>
      </c>
      <c r="K67" s="258"/>
      <c r="L67" s="156">
        <f t="shared" si="1"/>
        <v>23450</v>
      </c>
      <c r="M67" s="103"/>
      <c r="N67" s="101"/>
    </row>
    <row r="68" spans="2:14" ht="88.5" customHeight="1">
      <c r="B68" s="112">
        <f t="shared" si="0"/>
        <v>37</v>
      </c>
      <c r="C68" s="121" t="s">
        <v>190</v>
      </c>
      <c r="D68" s="117" t="s">
        <v>61</v>
      </c>
      <c r="E68" s="117" t="s">
        <v>75</v>
      </c>
      <c r="F68" s="117" t="s">
        <v>79</v>
      </c>
      <c r="G68" s="130" t="s">
        <v>170</v>
      </c>
      <c r="H68" s="117" t="s">
        <v>88</v>
      </c>
      <c r="I68" s="118"/>
      <c r="J68" s="118">
        <v>18010</v>
      </c>
      <c r="K68" s="258"/>
      <c r="L68" s="156">
        <f t="shared" si="1"/>
        <v>18010</v>
      </c>
      <c r="M68" s="103"/>
      <c r="N68" s="101"/>
    </row>
    <row r="69" spans="2:14" ht="99" customHeight="1">
      <c r="B69" s="112">
        <f t="shared" si="0"/>
        <v>38</v>
      </c>
      <c r="C69" s="121" t="s">
        <v>189</v>
      </c>
      <c r="D69" s="117" t="s">
        <v>61</v>
      </c>
      <c r="E69" s="117" t="s">
        <v>75</v>
      </c>
      <c r="F69" s="117" t="s">
        <v>79</v>
      </c>
      <c r="G69" s="130" t="s">
        <v>170</v>
      </c>
      <c r="H69" s="117" t="s">
        <v>188</v>
      </c>
      <c r="I69" s="118"/>
      <c r="J69" s="118">
        <v>5440</v>
      </c>
      <c r="K69" s="258"/>
      <c r="L69" s="156">
        <f t="shared" si="1"/>
        <v>5440</v>
      </c>
      <c r="M69" s="103"/>
      <c r="N69" s="101"/>
    </row>
    <row r="70" spans="2:14" ht="92.25" customHeight="1">
      <c r="B70" s="112">
        <f t="shared" si="0"/>
        <v>39</v>
      </c>
      <c r="C70" s="122" t="s">
        <v>6</v>
      </c>
      <c r="D70" s="114" t="s">
        <v>61</v>
      </c>
      <c r="E70" s="131" t="s">
        <v>7</v>
      </c>
      <c r="F70" s="131"/>
      <c r="G70" s="131"/>
      <c r="H70" s="131"/>
      <c r="I70" s="132">
        <f>I71</f>
        <v>0</v>
      </c>
      <c r="J70" s="132">
        <f>J71</f>
        <v>145660</v>
      </c>
      <c r="K70" s="132">
        <f>K71</f>
        <v>-135660</v>
      </c>
      <c r="L70" s="160">
        <f t="shared" si="1"/>
        <v>10000</v>
      </c>
      <c r="M70" s="103"/>
      <c r="N70" s="101"/>
    </row>
    <row r="71" spans="2:14" ht="96.75" customHeight="1">
      <c r="B71" s="112">
        <f t="shared" si="0"/>
        <v>40</v>
      </c>
      <c r="C71" s="121" t="s">
        <v>8</v>
      </c>
      <c r="D71" s="117" t="s">
        <v>61</v>
      </c>
      <c r="E71" s="130" t="s">
        <v>7</v>
      </c>
      <c r="F71" s="130" t="s">
        <v>7</v>
      </c>
      <c r="G71" s="130"/>
      <c r="H71" s="130"/>
      <c r="I71" s="133">
        <f>I72+++I77</f>
        <v>0</v>
      </c>
      <c r="J71" s="133">
        <f>J77</f>
        <v>145660</v>
      </c>
      <c r="K71" s="258">
        <f>K77</f>
        <v>-135660</v>
      </c>
      <c r="L71" s="156">
        <f t="shared" si="1"/>
        <v>10000</v>
      </c>
      <c r="M71" s="103"/>
      <c r="N71" s="101"/>
    </row>
    <row r="72" spans="2:14" ht="99.75" customHeight="1" hidden="1">
      <c r="B72" s="112">
        <f t="shared" si="0"/>
        <v>41</v>
      </c>
      <c r="C72" s="123" t="s">
        <v>184</v>
      </c>
      <c r="D72" s="117" t="s">
        <v>61</v>
      </c>
      <c r="E72" s="117" t="s">
        <v>7</v>
      </c>
      <c r="F72" s="117" t="s">
        <v>7</v>
      </c>
      <c r="G72" s="117" t="s">
        <v>207</v>
      </c>
      <c r="H72" s="130"/>
      <c r="I72" s="133">
        <f>I73</f>
        <v>0</v>
      </c>
      <c r="J72" s="133">
        <f>J73</f>
        <v>0</v>
      </c>
      <c r="K72" s="258"/>
      <c r="L72" s="156">
        <f t="shared" si="1"/>
        <v>0</v>
      </c>
      <c r="M72" s="103"/>
      <c r="N72" s="101"/>
    </row>
    <row r="73" spans="2:14" ht="78.75" customHeight="1" hidden="1">
      <c r="B73" s="112">
        <f t="shared" si="0"/>
        <v>42</v>
      </c>
      <c r="C73" s="123" t="s">
        <v>183</v>
      </c>
      <c r="D73" s="117" t="s">
        <v>61</v>
      </c>
      <c r="E73" s="130" t="s">
        <v>7</v>
      </c>
      <c r="F73" s="130" t="s">
        <v>7</v>
      </c>
      <c r="G73" s="117" t="s">
        <v>213</v>
      </c>
      <c r="H73" s="130"/>
      <c r="I73" s="133">
        <f>I74</f>
        <v>0</v>
      </c>
      <c r="J73" s="133">
        <f>J74</f>
        <v>0</v>
      </c>
      <c r="K73" s="258"/>
      <c r="L73" s="156">
        <f t="shared" si="1"/>
        <v>0</v>
      </c>
      <c r="M73" s="103"/>
      <c r="N73" s="101"/>
    </row>
    <row r="74" spans="2:14" ht="154.5" customHeight="1" hidden="1">
      <c r="B74" s="112">
        <f t="shared" si="0"/>
        <v>43</v>
      </c>
      <c r="C74" s="121" t="s">
        <v>180</v>
      </c>
      <c r="D74" s="117" t="s">
        <v>61</v>
      </c>
      <c r="E74" s="130" t="s">
        <v>7</v>
      </c>
      <c r="F74" s="130" t="s">
        <v>7</v>
      </c>
      <c r="G74" s="130" t="s">
        <v>214</v>
      </c>
      <c r="H74" s="130" t="s">
        <v>62</v>
      </c>
      <c r="I74" s="133">
        <f>I75+I76</f>
        <v>0</v>
      </c>
      <c r="J74" s="133">
        <v>0</v>
      </c>
      <c r="K74" s="258"/>
      <c r="L74" s="156">
        <f t="shared" si="1"/>
        <v>0</v>
      </c>
      <c r="M74" s="103"/>
      <c r="N74" s="101"/>
    </row>
    <row r="75" spans="2:14" ht="75.75" customHeight="1" hidden="1">
      <c r="B75" s="112">
        <f t="shared" si="0"/>
        <v>44</v>
      </c>
      <c r="C75" s="134" t="s">
        <v>98</v>
      </c>
      <c r="D75" s="117" t="s">
        <v>61</v>
      </c>
      <c r="E75" s="130" t="s">
        <v>7</v>
      </c>
      <c r="F75" s="130" t="s">
        <v>7</v>
      </c>
      <c r="G75" s="130" t="s">
        <v>214</v>
      </c>
      <c r="H75" s="130" t="s">
        <v>88</v>
      </c>
      <c r="I75" s="133"/>
      <c r="J75" s="118">
        <v>0</v>
      </c>
      <c r="K75" s="258"/>
      <c r="L75" s="156">
        <f t="shared" si="1"/>
        <v>0</v>
      </c>
      <c r="M75" s="103"/>
      <c r="N75" s="101"/>
    </row>
    <row r="76" spans="2:14" ht="69" customHeight="1" hidden="1">
      <c r="B76" s="112">
        <f t="shared" si="0"/>
        <v>45</v>
      </c>
      <c r="C76" s="135" t="s">
        <v>1</v>
      </c>
      <c r="D76" s="117" t="s">
        <v>61</v>
      </c>
      <c r="E76" s="130" t="s">
        <v>7</v>
      </c>
      <c r="F76" s="130" t="s">
        <v>7</v>
      </c>
      <c r="G76" s="130" t="s">
        <v>214</v>
      </c>
      <c r="H76" s="130" t="s">
        <v>94</v>
      </c>
      <c r="I76" s="133"/>
      <c r="J76" s="118">
        <v>0</v>
      </c>
      <c r="K76" s="258"/>
      <c r="L76" s="156">
        <f t="shared" si="1"/>
        <v>0</v>
      </c>
      <c r="M76" s="103"/>
      <c r="N76" s="101"/>
    </row>
    <row r="77" spans="2:14" ht="196.5" customHeight="1">
      <c r="B77" s="112">
        <f t="shared" si="0"/>
        <v>46</v>
      </c>
      <c r="C77" s="123" t="s">
        <v>184</v>
      </c>
      <c r="D77" s="117" t="s">
        <v>61</v>
      </c>
      <c r="E77" s="117" t="s">
        <v>7</v>
      </c>
      <c r="F77" s="117" t="s">
        <v>7</v>
      </c>
      <c r="G77" s="117" t="s">
        <v>163</v>
      </c>
      <c r="H77" s="130"/>
      <c r="I77" s="118">
        <f aca="true" t="shared" si="3" ref="I77:K78">I78</f>
        <v>0</v>
      </c>
      <c r="J77" s="118">
        <f t="shared" si="3"/>
        <v>145660</v>
      </c>
      <c r="K77" s="258">
        <f t="shared" si="3"/>
        <v>-135660</v>
      </c>
      <c r="L77" s="156">
        <f t="shared" si="1"/>
        <v>10000</v>
      </c>
      <c r="M77" s="103"/>
      <c r="N77" s="101"/>
    </row>
    <row r="78" spans="2:14" ht="202.5" customHeight="1">
      <c r="B78" s="112">
        <f t="shared" si="0"/>
        <v>47</v>
      </c>
      <c r="C78" s="123" t="s">
        <v>183</v>
      </c>
      <c r="D78" s="117" t="s">
        <v>61</v>
      </c>
      <c r="E78" s="130" t="s">
        <v>7</v>
      </c>
      <c r="F78" s="130" t="s">
        <v>7</v>
      </c>
      <c r="G78" s="117" t="s">
        <v>164</v>
      </c>
      <c r="H78" s="130" t="s">
        <v>62</v>
      </c>
      <c r="I78" s="118">
        <f t="shared" si="3"/>
        <v>0</v>
      </c>
      <c r="J78" s="118">
        <f t="shared" si="3"/>
        <v>145660</v>
      </c>
      <c r="K78" s="258">
        <f t="shared" si="3"/>
        <v>-135660</v>
      </c>
      <c r="L78" s="156">
        <f aca="true" t="shared" si="4" ref="L78:L113">J78+K78</f>
        <v>10000</v>
      </c>
      <c r="M78" s="103"/>
      <c r="N78" s="101"/>
    </row>
    <row r="79" spans="2:14" ht="324" customHeight="1">
      <c r="B79" s="112">
        <f t="shared" si="0"/>
        <v>48</v>
      </c>
      <c r="C79" s="121" t="s">
        <v>180</v>
      </c>
      <c r="D79" s="117" t="s">
        <v>61</v>
      </c>
      <c r="E79" s="130" t="s">
        <v>7</v>
      </c>
      <c r="F79" s="130" t="s">
        <v>7</v>
      </c>
      <c r="G79" s="117" t="s">
        <v>166</v>
      </c>
      <c r="H79" s="130" t="s">
        <v>62</v>
      </c>
      <c r="I79" s="118">
        <f>I80+I81+I82</f>
        <v>0</v>
      </c>
      <c r="J79" s="118">
        <f>J80+J81+J82</f>
        <v>145660</v>
      </c>
      <c r="K79" s="258">
        <f>K80+K81+K82</f>
        <v>-135660</v>
      </c>
      <c r="L79" s="156">
        <f t="shared" si="4"/>
        <v>10000</v>
      </c>
      <c r="M79" s="103"/>
      <c r="N79" s="101"/>
    </row>
    <row r="80" spans="2:14" ht="137.25" customHeight="1">
      <c r="B80" s="112">
        <f t="shared" si="0"/>
        <v>49</v>
      </c>
      <c r="C80" s="121" t="s">
        <v>190</v>
      </c>
      <c r="D80" s="117" t="s">
        <v>61</v>
      </c>
      <c r="E80" s="130" t="s">
        <v>7</v>
      </c>
      <c r="F80" s="130" t="s">
        <v>7</v>
      </c>
      <c r="G80" s="117" t="s">
        <v>166</v>
      </c>
      <c r="H80" s="130" t="s">
        <v>88</v>
      </c>
      <c r="I80" s="118"/>
      <c r="J80" s="118">
        <v>104200</v>
      </c>
      <c r="K80" s="258">
        <v>-104200</v>
      </c>
      <c r="L80" s="156">
        <f t="shared" si="4"/>
        <v>0</v>
      </c>
      <c r="M80" s="103"/>
      <c r="N80" s="101"/>
    </row>
    <row r="81" spans="2:14" ht="126.75" customHeight="1">
      <c r="B81" s="112">
        <f t="shared" si="0"/>
        <v>50</v>
      </c>
      <c r="C81" s="121" t="s">
        <v>189</v>
      </c>
      <c r="D81" s="117" t="s">
        <v>61</v>
      </c>
      <c r="E81" s="130" t="s">
        <v>7</v>
      </c>
      <c r="F81" s="130" t="s">
        <v>7</v>
      </c>
      <c r="G81" s="117" t="s">
        <v>166</v>
      </c>
      <c r="H81" s="130" t="s">
        <v>188</v>
      </c>
      <c r="I81" s="118"/>
      <c r="J81" s="118">
        <v>31460</v>
      </c>
      <c r="K81" s="258">
        <v>-31460</v>
      </c>
      <c r="L81" s="156">
        <f t="shared" si="4"/>
        <v>0</v>
      </c>
      <c r="M81" s="103"/>
      <c r="N81" s="101"/>
    </row>
    <row r="82" spans="2:14" ht="192.75" customHeight="1">
      <c r="B82" s="112">
        <f aca="true" t="shared" si="5" ref="B82:B113">B81+1</f>
        <v>51</v>
      </c>
      <c r="C82" s="135" t="s">
        <v>1</v>
      </c>
      <c r="D82" s="117" t="s">
        <v>61</v>
      </c>
      <c r="E82" s="130" t="s">
        <v>7</v>
      </c>
      <c r="F82" s="130" t="s">
        <v>7</v>
      </c>
      <c r="G82" s="117" t="s">
        <v>166</v>
      </c>
      <c r="H82" s="130" t="s">
        <v>94</v>
      </c>
      <c r="I82" s="118"/>
      <c r="J82" s="118">
        <v>10000</v>
      </c>
      <c r="K82" s="258"/>
      <c r="L82" s="156">
        <f t="shared" si="4"/>
        <v>10000</v>
      </c>
      <c r="M82" s="103"/>
      <c r="N82" s="101"/>
    </row>
    <row r="83" spans="2:14" ht="88.5" customHeight="1">
      <c r="B83" s="112">
        <f t="shared" si="5"/>
        <v>52</v>
      </c>
      <c r="C83" s="113" t="s">
        <v>96</v>
      </c>
      <c r="D83" s="114" t="s">
        <v>61</v>
      </c>
      <c r="E83" s="114" t="s">
        <v>82</v>
      </c>
      <c r="F83" s="114"/>
      <c r="G83" s="114"/>
      <c r="H83" s="114"/>
      <c r="I83" s="115">
        <f>I84</f>
        <v>0</v>
      </c>
      <c r="J83" s="115">
        <f>J84</f>
        <v>254210</v>
      </c>
      <c r="K83" s="258">
        <f>K84</f>
        <v>27249.760000000002</v>
      </c>
      <c r="L83" s="156">
        <f>J83+K83</f>
        <v>281459.76</v>
      </c>
      <c r="M83" s="103"/>
      <c r="N83" s="101"/>
    </row>
    <row r="84" spans="2:14" ht="110.25" customHeight="1">
      <c r="B84" s="112">
        <f t="shared" si="5"/>
        <v>53</v>
      </c>
      <c r="C84" s="116" t="s">
        <v>34</v>
      </c>
      <c r="D84" s="117" t="s">
        <v>61</v>
      </c>
      <c r="E84" s="117" t="s">
        <v>82</v>
      </c>
      <c r="F84" s="117" t="s">
        <v>73</v>
      </c>
      <c r="G84" s="117"/>
      <c r="H84" s="117"/>
      <c r="I84" s="118">
        <f>I85+I92</f>
        <v>0</v>
      </c>
      <c r="J84" s="118">
        <f>J92</f>
        <v>254210</v>
      </c>
      <c r="K84" s="258">
        <f>K92</f>
        <v>27249.760000000002</v>
      </c>
      <c r="L84" s="156">
        <f t="shared" si="4"/>
        <v>281459.76</v>
      </c>
      <c r="M84" s="103"/>
      <c r="N84" s="101"/>
    </row>
    <row r="85" spans="2:14" ht="52.5" customHeight="1" hidden="1">
      <c r="B85" s="112">
        <f t="shared" si="5"/>
        <v>54</v>
      </c>
      <c r="C85" s="123" t="s">
        <v>184</v>
      </c>
      <c r="D85" s="117" t="s">
        <v>61</v>
      </c>
      <c r="E85" s="117" t="s">
        <v>82</v>
      </c>
      <c r="F85" s="117" t="s">
        <v>73</v>
      </c>
      <c r="G85" s="117" t="s">
        <v>207</v>
      </c>
      <c r="H85" s="117"/>
      <c r="I85" s="118">
        <f>I86</f>
        <v>0</v>
      </c>
      <c r="J85" s="118">
        <f>J86</f>
        <v>0</v>
      </c>
      <c r="K85" s="258"/>
      <c r="L85" s="156">
        <f t="shared" si="4"/>
        <v>0</v>
      </c>
      <c r="M85" s="103"/>
      <c r="N85" s="101"/>
    </row>
    <row r="86" spans="2:14" ht="51.75" customHeight="1" hidden="1">
      <c r="B86" s="112">
        <f t="shared" si="5"/>
        <v>55</v>
      </c>
      <c r="C86" s="123" t="s">
        <v>183</v>
      </c>
      <c r="D86" s="117" t="s">
        <v>61</v>
      </c>
      <c r="E86" s="117" t="s">
        <v>82</v>
      </c>
      <c r="F86" s="117" t="s">
        <v>73</v>
      </c>
      <c r="G86" s="117" t="s">
        <v>213</v>
      </c>
      <c r="H86" s="117"/>
      <c r="I86" s="118">
        <f>I87</f>
        <v>0</v>
      </c>
      <c r="J86" s="118">
        <f>J87</f>
        <v>0</v>
      </c>
      <c r="K86" s="258"/>
      <c r="L86" s="156">
        <f t="shared" si="4"/>
        <v>0</v>
      </c>
      <c r="M86" s="103"/>
      <c r="N86" s="101"/>
    </row>
    <row r="87" spans="2:14" ht="121.5" customHeight="1" hidden="1">
      <c r="B87" s="112">
        <f t="shared" si="5"/>
        <v>56</v>
      </c>
      <c r="C87" s="116" t="s">
        <v>182</v>
      </c>
      <c r="D87" s="117" t="s">
        <v>61</v>
      </c>
      <c r="E87" s="117" t="s">
        <v>82</v>
      </c>
      <c r="F87" s="117" t="s">
        <v>73</v>
      </c>
      <c r="G87" s="117" t="s">
        <v>215</v>
      </c>
      <c r="H87" s="117" t="s">
        <v>62</v>
      </c>
      <c r="I87" s="118">
        <f>I88+I89+I90+I91</f>
        <v>0</v>
      </c>
      <c r="J87" s="118">
        <f>J91</f>
        <v>0</v>
      </c>
      <c r="K87" s="258"/>
      <c r="L87" s="156">
        <f t="shared" si="4"/>
        <v>0</v>
      </c>
      <c r="M87" s="103"/>
      <c r="N87" s="101"/>
    </row>
    <row r="88" spans="2:14" ht="63.75" customHeight="1" hidden="1">
      <c r="B88" s="112">
        <f t="shared" si="5"/>
        <v>57</v>
      </c>
      <c r="C88" s="121" t="s">
        <v>186</v>
      </c>
      <c r="D88" s="117" t="s">
        <v>61</v>
      </c>
      <c r="E88" s="117" t="s">
        <v>82</v>
      </c>
      <c r="F88" s="117" t="s">
        <v>73</v>
      </c>
      <c r="G88" s="117" t="s">
        <v>215</v>
      </c>
      <c r="H88" s="117" t="s">
        <v>94</v>
      </c>
      <c r="I88" s="118"/>
      <c r="J88" s="118">
        <v>0</v>
      </c>
      <c r="K88" s="258"/>
      <c r="L88" s="156">
        <f t="shared" si="4"/>
        <v>0</v>
      </c>
      <c r="M88" s="103"/>
      <c r="N88" s="101"/>
    </row>
    <row r="89" spans="2:14" ht="47.25" customHeight="1" hidden="1">
      <c r="B89" s="112">
        <f t="shared" si="5"/>
        <v>58</v>
      </c>
      <c r="C89" s="121" t="s">
        <v>154</v>
      </c>
      <c r="D89" s="117" t="s">
        <v>61</v>
      </c>
      <c r="E89" s="117" t="s">
        <v>82</v>
      </c>
      <c r="F89" s="117" t="s">
        <v>73</v>
      </c>
      <c r="G89" s="117" t="s">
        <v>215</v>
      </c>
      <c r="H89" s="117" t="s">
        <v>187</v>
      </c>
      <c r="I89" s="118"/>
      <c r="J89" s="118">
        <v>0</v>
      </c>
      <c r="K89" s="258"/>
      <c r="L89" s="156">
        <f t="shared" si="4"/>
        <v>0</v>
      </c>
      <c r="M89" s="103"/>
      <c r="N89" s="101"/>
    </row>
    <row r="90" spans="2:14" ht="55.5" customHeight="1" hidden="1">
      <c r="B90" s="112">
        <f t="shared" si="5"/>
        <v>59</v>
      </c>
      <c r="C90" s="121" t="s">
        <v>92</v>
      </c>
      <c r="D90" s="117" t="s">
        <v>61</v>
      </c>
      <c r="E90" s="117" t="s">
        <v>82</v>
      </c>
      <c r="F90" s="117" t="s">
        <v>73</v>
      </c>
      <c r="G90" s="117" t="s">
        <v>215</v>
      </c>
      <c r="H90" s="117" t="s">
        <v>95</v>
      </c>
      <c r="I90" s="118"/>
      <c r="J90" s="118">
        <v>0</v>
      </c>
      <c r="K90" s="258"/>
      <c r="L90" s="156">
        <f t="shared" si="4"/>
        <v>0</v>
      </c>
      <c r="M90" s="103"/>
      <c r="N90" s="101"/>
    </row>
    <row r="91" spans="2:14" ht="36" customHeight="1" hidden="1">
      <c r="B91" s="112">
        <f t="shared" si="5"/>
        <v>60</v>
      </c>
      <c r="C91" s="121" t="s">
        <v>93</v>
      </c>
      <c r="D91" s="117" t="s">
        <v>61</v>
      </c>
      <c r="E91" s="117" t="s">
        <v>82</v>
      </c>
      <c r="F91" s="117" t="s">
        <v>73</v>
      </c>
      <c r="G91" s="117" t="s">
        <v>215</v>
      </c>
      <c r="H91" s="117" t="s">
        <v>9</v>
      </c>
      <c r="I91" s="118"/>
      <c r="J91" s="118">
        <v>0</v>
      </c>
      <c r="K91" s="258"/>
      <c r="L91" s="156">
        <f t="shared" si="4"/>
        <v>0</v>
      </c>
      <c r="M91" s="103"/>
      <c r="N91" s="101"/>
    </row>
    <row r="92" spans="2:14" ht="202.5" customHeight="1">
      <c r="B92" s="112">
        <f t="shared" si="5"/>
        <v>61</v>
      </c>
      <c r="C92" s="123" t="s">
        <v>184</v>
      </c>
      <c r="D92" s="117" t="s">
        <v>61</v>
      </c>
      <c r="E92" s="117" t="s">
        <v>82</v>
      </c>
      <c r="F92" s="117" t="s">
        <v>73</v>
      </c>
      <c r="G92" s="117" t="s">
        <v>163</v>
      </c>
      <c r="H92" s="117"/>
      <c r="I92" s="118">
        <f aca="true" t="shared" si="6" ref="I92:K93">I93</f>
        <v>0</v>
      </c>
      <c r="J92" s="118">
        <f t="shared" si="6"/>
        <v>254210</v>
      </c>
      <c r="K92" s="258">
        <f t="shared" si="6"/>
        <v>27249.760000000002</v>
      </c>
      <c r="L92" s="156">
        <f t="shared" si="4"/>
        <v>281459.76</v>
      </c>
      <c r="M92" s="103"/>
      <c r="N92" s="101"/>
    </row>
    <row r="93" spans="2:14" ht="164.25" customHeight="1">
      <c r="B93" s="112">
        <f t="shared" si="5"/>
        <v>62</v>
      </c>
      <c r="C93" s="123" t="s">
        <v>183</v>
      </c>
      <c r="D93" s="117" t="s">
        <v>61</v>
      </c>
      <c r="E93" s="117" t="s">
        <v>82</v>
      </c>
      <c r="F93" s="117" t="s">
        <v>73</v>
      </c>
      <c r="G93" s="117" t="s">
        <v>164</v>
      </c>
      <c r="H93" s="117"/>
      <c r="I93" s="118">
        <f t="shared" si="6"/>
        <v>0</v>
      </c>
      <c r="J93" s="118">
        <f t="shared" si="6"/>
        <v>254210</v>
      </c>
      <c r="K93" s="258">
        <f t="shared" si="6"/>
        <v>27249.760000000002</v>
      </c>
      <c r="L93" s="156">
        <f t="shared" si="4"/>
        <v>281459.76</v>
      </c>
      <c r="M93" s="103"/>
      <c r="N93" s="101"/>
    </row>
    <row r="94" spans="2:14" ht="267" customHeight="1">
      <c r="B94" s="112">
        <f t="shared" si="5"/>
        <v>63</v>
      </c>
      <c r="C94" s="116" t="s">
        <v>182</v>
      </c>
      <c r="D94" s="117" t="s">
        <v>61</v>
      </c>
      <c r="E94" s="117" t="s">
        <v>82</v>
      </c>
      <c r="F94" s="117" t="s">
        <v>73</v>
      </c>
      <c r="G94" s="117" t="s">
        <v>167</v>
      </c>
      <c r="H94" s="117" t="s">
        <v>62</v>
      </c>
      <c r="I94" s="118">
        <f>I95+I96+I97+I98</f>
        <v>0</v>
      </c>
      <c r="J94" s="118">
        <f>J95+J96+J97+J98</f>
        <v>254210</v>
      </c>
      <c r="K94" s="155">
        <f>K95+K96+K97+K98+K99</f>
        <v>27249.760000000002</v>
      </c>
      <c r="L94" s="156">
        <f t="shared" si="4"/>
        <v>281459.76</v>
      </c>
      <c r="M94" s="103"/>
      <c r="N94" s="101"/>
    </row>
    <row r="95" spans="2:14" ht="214.5" customHeight="1">
      <c r="B95" s="112">
        <f t="shared" si="5"/>
        <v>64</v>
      </c>
      <c r="C95" s="121" t="s">
        <v>186</v>
      </c>
      <c r="D95" s="117" t="s">
        <v>61</v>
      </c>
      <c r="E95" s="117" t="s">
        <v>82</v>
      </c>
      <c r="F95" s="117" t="s">
        <v>73</v>
      </c>
      <c r="G95" s="117" t="s">
        <v>167</v>
      </c>
      <c r="H95" s="117" t="s">
        <v>94</v>
      </c>
      <c r="I95" s="118"/>
      <c r="J95" s="118">
        <v>204210</v>
      </c>
      <c r="K95" s="155">
        <v>16000</v>
      </c>
      <c r="L95" s="156">
        <f t="shared" si="4"/>
        <v>220210</v>
      </c>
      <c r="M95" s="103"/>
      <c r="N95" s="101"/>
    </row>
    <row r="96" spans="2:14" ht="130.5" customHeight="1">
      <c r="B96" s="112">
        <f t="shared" si="5"/>
        <v>65</v>
      </c>
      <c r="C96" s="121" t="s">
        <v>154</v>
      </c>
      <c r="D96" s="117" t="s">
        <v>61</v>
      </c>
      <c r="E96" s="117" t="s">
        <v>82</v>
      </c>
      <c r="F96" s="117" t="s">
        <v>73</v>
      </c>
      <c r="G96" s="117" t="s">
        <v>167</v>
      </c>
      <c r="H96" s="117" t="s">
        <v>187</v>
      </c>
      <c r="I96" s="118"/>
      <c r="J96" s="118">
        <v>10000</v>
      </c>
      <c r="K96" s="155"/>
      <c r="L96" s="156">
        <f t="shared" si="4"/>
        <v>10000</v>
      </c>
      <c r="M96" s="103"/>
      <c r="N96" s="101"/>
    </row>
    <row r="97" spans="2:14" ht="149.25" customHeight="1">
      <c r="B97" s="112">
        <f t="shared" si="5"/>
        <v>66</v>
      </c>
      <c r="C97" s="121" t="s">
        <v>92</v>
      </c>
      <c r="D97" s="117" t="s">
        <v>61</v>
      </c>
      <c r="E97" s="117" t="s">
        <v>82</v>
      </c>
      <c r="F97" s="117" t="s">
        <v>73</v>
      </c>
      <c r="G97" s="117" t="s">
        <v>167</v>
      </c>
      <c r="H97" s="117" t="s">
        <v>95</v>
      </c>
      <c r="I97" s="118"/>
      <c r="J97" s="118">
        <v>28000</v>
      </c>
      <c r="K97" s="155"/>
      <c r="L97" s="156">
        <f t="shared" si="4"/>
        <v>28000</v>
      </c>
      <c r="M97" s="103"/>
      <c r="N97" s="101"/>
    </row>
    <row r="98" spans="2:14" ht="113.25" customHeight="1">
      <c r="B98" s="112">
        <f t="shared" si="5"/>
        <v>67</v>
      </c>
      <c r="C98" s="121" t="s">
        <v>93</v>
      </c>
      <c r="D98" s="117" t="s">
        <v>61</v>
      </c>
      <c r="E98" s="117" t="s">
        <v>82</v>
      </c>
      <c r="F98" s="117" t="s">
        <v>73</v>
      </c>
      <c r="G98" s="117" t="s">
        <v>167</v>
      </c>
      <c r="H98" s="117" t="s">
        <v>9</v>
      </c>
      <c r="I98" s="118"/>
      <c r="J98" s="118">
        <v>12000</v>
      </c>
      <c r="K98" s="155"/>
      <c r="L98" s="156">
        <f t="shared" si="4"/>
        <v>12000</v>
      </c>
      <c r="M98" s="103"/>
      <c r="N98" s="101"/>
    </row>
    <row r="99" spans="2:14" ht="113.25" customHeight="1">
      <c r="B99" s="112">
        <f t="shared" si="5"/>
        <v>68</v>
      </c>
      <c r="C99" s="121" t="s">
        <v>314</v>
      </c>
      <c r="D99" s="117" t="s">
        <v>61</v>
      </c>
      <c r="E99" s="117" t="s">
        <v>82</v>
      </c>
      <c r="F99" s="117" t="s">
        <v>73</v>
      </c>
      <c r="G99" s="117" t="s">
        <v>167</v>
      </c>
      <c r="H99" s="117" t="s">
        <v>313</v>
      </c>
      <c r="I99" s="118"/>
      <c r="J99" s="118"/>
      <c r="K99" s="155">
        <v>11249.76</v>
      </c>
      <c r="L99" s="156">
        <f t="shared" si="4"/>
        <v>11249.76</v>
      </c>
      <c r="M99" s="103"/>
      <c r="N99" s="101"/>
    </row>
    <row r="100" spans="2:14" ht="96" customHeight="1">
      <c r="B100" s="112">
        <f t="shared" si="5"/>
        <v>69</v>
      </c>
      <c r="C100" s="122" t="s">
        <v>151</v>
      </c>
      <c r="D100" s="114" t="s">
        <v>61</v>
      </c>
      <c r="E100" s="131" t="s">
        <v>85</v>
      </c>
      <c r="F100" s="131"/>
      <c r="G100" s="131"/>
      <c r="H100" s="131"/>
      <c r="I100" s="115">
        <f>I101</f>
        <v>0</v>
      </c>
      <c r="J100" s="115">
        <f>J101</f>
        <v>578080</v>
      </c>
      <c r="K100" s="155">
        <f>K101</f>
        <v>135660</v>
      </c>
      <c r="L100" s="156">
        <f>J100+K100</f>
        <v>713740</v>
      </c>
      <c r="M100" s="103"/>
      <c r="N100" s="101"/>
    </row>
    <row r="101" spans="2:14" ht="139.5" customHeight="1">
      <c r="B101" s="112">
        <f t="shared" si="5"/>
        <v>70</v>
      </c>
      <c r="C101" s="119" t="s">
        <v>52</v>
      </c>
      <c r="D101" s="117" t="s">
        <v>61</v>
      </c>
      <c r="E101" s="117" t="s">
        <v>85</v>
      </c>
      <c r="F101" s="117" t="s">
        <v>80</v>
      </c>
      <c r="G101" s="117"/>
      <c r="H101" s="117"/>
      <c r="I101" s="118">
        <f>I102+I107</f>
        <v>0</v>
      </c>
      <c r="J101" s="118">
        <f>J107</f>
        <v>578080</v>
      </c>
      <c r="K101" s="155">
        <f>K107</f>
        <v>135660</v>
      </c>
      <c r="L101" s="156">
        <f aca="true" t="shared" si="7" ref="L101:L108">J101+K101</f>
        <v>713740</v>
      </c>
      <c r="M101" s="103"/>
      <c r="N101" s="101"/>
    </row>
    <row r="102" spans="2:14" ht="71.25" customHeight="1" hidden="1">
      <c r="B102" s="112">
        <f t="shared" si="5"/>
        <v>71</v>
      </c>
      <c r="C102" s="123" t="s">
        <v>184</v>
      </c>
      <c r="D102" s="117" t="s">
        <v>61</v>
      </c>
      <c r="E102" s="117" t="s">
        <v>85</v>
      </c>
      <c r="F102" s="117" t="s">
        <v>80</v>
      </c>
      <c r="G102" s="117" t="s">
        <v>207</v>
      </c>
      <c r="H102" s="117"/>
      <c r="I102" s="118">
        <f>I103</f>
        <v>0</v>
      </c>
      <c r="J102" s="118">
        <v>0</v>
      </c>
      <c r="K102" s="155"/>
      <c r="L102" s="156">
        <f t="shared" si="7"/>
        <v>0</v>
      </c>
      <c r="M102" s="103"/>
      <c r="N102" s="101"/>
    </row>
    <row r="103" spans="2:14" ht="75.75" customHeight="1" hidden="1">
      <c r="B103" s="112">
        <f t="shared" si="5"/>
        <v>72</v>
      </c>
      <c r="C103" s="123" t="s">
        <v>183</v>
      </c>
      <c r="D103" s="117" t="s">
        <v>61</v>
      </c>
      <c r="E103" s="117" t="s">
        <v>85</v>
      </c>
      <c r="F103" s="117" t="s">
        <v>80</v>
      </c>
      <c r="G103" s="117" t="s">
        <v>213</v>
      </c>
      <c r="H103" s="117" t="s">
        <v>62</v>
      </c>
      <c r="I103" s="118">
        <f>I104</f>
        <v>0</v>
      </c>
      <c r="J103" s="118">
        <v>0</v>
      </c>
      <c r="K103" s="155"/>
      <c r="L103" s="156">
        <f t="shared" si="7"/>
        <v>0</v>
      </c>
      <c r="M103" s="103"/>
      <c r="N103" s="101"/>
    </row>
    <row r="104" spans="2:14" ht="141" customHeight="1" hidden="1">
      <c r="B104" s="112">
        <f t="shared" si="5"/>
        <v>73</v>
      </c>
      <c r="C104" s="116" t="s">
        <v>181</v>
      </c>
      <c r="D104" s="117" t="s">
        <v>61</v>
      </c>
      <c r="E104" s="117" t="s">
        <v>85</v>
      </c>
      <c r="F104" s="117" t="s">
        <v>80</v>
      </c>
      <c r="G104" s="117" t="s">
        <v>214</v>
      </c>
      <c r="H104" s="117" t="s">
        <v>62</v>
      </c>
      <c r="I104" s="118">
        <f>I105+I106</f>
        <v>0</v>
      </c>
      <c r="J104" s="118">
        <v>0</v>
      </c>
      <c r="K104" s="155"/>
      <c r="L104" s="156">
        <f t="shared" si="7"/>
        <v>0</v>
      </c>
      <c r="M104" s="103"/>
      <c r="N104" s="101"/>
    </row>
    <row r="105" spans="2:14" ht="85.5" customHeight="1" hidden="1">
      <c r="B105" s="112">
        <f t="shared" si="5"/>
        <v>74</v>
      </c>
      <c r="C105" s="134" t="s">
        <v>98</v>
      </c>
      <c r="D105" s="117" t="s">
        <v>61</v>
      </c>
      <c r="E105" s="117" t="s">
        <v>85</v>
      </c>
      <c r="F105" s="117" t="s">
        <v>80</v>
      </c>
      <c r="G105" s="117" t="s">
        <v>214</v>
      </c>
      <c r="H105" s="117" t="s">
        <v>88</v>
      </c>
      <c r="I105" s="118"/>
      <c r="J105" s="118">
        <v>0</v>
      </c>
      <c r="K105" s="155"/>
      <c r="L105" s="156">
        <f t="shared" si="7"/>
        <v>0</v>
      </c>
      <c r="M105" s="103"/>
      <c r="N105" s="101"/>
    </row>
    <row r="106" spans="2:14" ht="62.25" customHeight="1" hidden="1">
      <c r="B106" s="112">
        <f t="shared" si="5"/>
        <v>75</v>
      </c>
      <c r="C106" s="135" t="s">
        <v>1</v>
      </c>
      <c r="D106" s="136" t="s">
        <v>61</v>
      </c>
      <c r="E106" s="136" t="s">
        <v>85</v>
      </c>
      <c r="F106" s="136" t="s">
        <v>80</v>
      </c>
      <c r="G106" s="136" t="s">
        <v>214</v>
      </c>
      <c r="H106" s="136" t="s">
        <v>94</v>
      </c>
      <c r="I106" s="137"/>
      <c r="J106" s="118">
        <v>0</v>
      </c>
      <c r="K106" s="155"/>
      <c r="L106" s="156">
        <f t="shared" si="7"/>
        <v>0</v>
      </c>
      <c r="M106" s="103"/>
      <c r="N106" s="101"/>
    </row>
    <row r="107" spans="2:14" ht="165.75" customHeight="1">
      <c r="B107" s="112">
        <f t="shared" si="5"/>
        <v>76</v>
      </c>
      <c r="C107" s="123" t="s">
        <v>184</v>
      </c>
      <c r="D107" s="117" t="s">
        <v>61</v>
      </c>
      <c r="E107" s="117" t="s">
        <v>85</v>
      </c>
      <c r="F107" s="117" t="s">
        <v>80</v>
      </c>
      <c r="G107" s="117" t="s">
        <v>163</v>
      </c>
      <c r="H107" s="117"/>
      <c r="I107" s="118">
        <f aca="true" t="shared" si="8" ref="I107:K108">I108</f>
        <v>0</v>
      </c>
      <c r="J107" s="118">
        <f t="shared" si="8"/>
        <v>578080</v>
      </c>
      <c r="K107" s="155">
        <f t="shared" si="8"/>
        <v>135660</v>
      </c>
      <c r="L107" s="156">
        <f t="shared" si="7"/>
        <v>713740</v>
      </c>
      <c r="M107" s="103"/>
      <c r="N107" s="101"/>
    </row>
    <row r="108" spans="2:14" ht="201.75" customHeight="1">
      <c r="B108" s="112">
        <f t="shared" si="5"/>
        <v>77</v>
      </c>
      <c r="C108" s="123" t="s">
        <v>183</v>
      </c>
      <c r="D108" s="117" t="s">
        <v>61</v>
      </c>
      <c r="E108" s="117" t="s">
        <v>85</v>
      </c>
      <c r="F108" s="117" t="s">
        <v>80</v>
      </c>
      <c r="G108" s="117" t="s">
        <v>164</v>
      </c>
      <c r="H108" s="117"/>
      <c r="I108" s="118">
        <f t="shared" si="8"/>
        <v>0</v>
      </c>
      <c r="J108" s="118">
        <f t="shared" si="8"/>
        <v>578080</v>
      </c>
      <c r="K108" s="155">
        <f t="shared" si="8"/>
        <v>135660</v>
      </c>
      <c r="L108" s="156">
        <f t="shared" si="7"/>
        <v>713740</v>
      </c>
      <c r="M108" s="103"/>
      <c r="N108" s="101"/>
    </row>
    <row r="109" spans="2:14" ht="339" customHeight="1">
      <c r="B109" s="112">
        <f t="shared" si="5"/>
        <v>78</v>
      </c>
      <c r="C109" s="116" t="s">
        <v>181</v>
      </c>
      <c r="D109" s="117" t="s">
        <v>61</v>
      </c>
      <c r="E109" s="117" t="s">
        <v>85</v>
      </c>
      <c r="F109" s="117" t="s">
        <v>80</v>
      </c>
      <c r="G109" s="117" t="s">
        <v>165</v>
      </c>
      <c r="H109" s="117" t="s">
        <v>62</v>
      </c>
      <c r="I109" s="118">
        <f>I110+I111</f>
        <v>0</v>
      </c>
      <c r="J109" s="118">
        <f>J110+J111</f>
        <v>578080</v>
      </c>
      <c r="K109" s="155">
        <f>K110++K111+K112+K113</f>
        <v>135660</v>
      </c>
      <c r="L109" s="156">
        <f>J109+K109</f>
        <v>713740</v>
      </c>
      <c r="M109" s="103"/>
      <c r="N109" s="101"/>
    </row>
    <row r="110" spans="2:14" ht="91.5" customHeight="1">
      <c r="B110" s="112">
        <f t="shared" si="5"/>
        <v>79</v>
      </c>
      <c r="C110" s="134" t="s">
        <v>190</v>
      </c>
      <c r="D110" s="117" t="s">
        <v>61</v>
      </c>
      <c r="E110" s="117" t="s">
        <v>85</v>
      </c>
      <c r="F110" s="117" t="s">
        <v>80</v>
      </c>
      <c r="G110" s="117" t="s">
        <v>165</v>
      </c>
      <c r="H110" s="117" t="s">
        <v>88</v>
      </c>
      <c r="I110" s="118"/>
      <c r="J110" s="118">
        <v>444000</v>
      </c>
      <c r="K110" s="155"/>
      <c r="L110" s="156">
        <f t="shared" si="4"/>
        <v>444000</v>
      </c>
      <c r="M110" s="103"/>
      <c r="N110" s="101"/>
    </row>
    <row r="111" spans="2:14" ht="110.25" customHeight="1">
      <c r="B111" s="112">
        <f t="shared" si="5"/>
        <v>80</v>
      </c>
      <c r="C111" s="134" t="s">
        <v>189</v>
      </c>
      <c r="D111" s="117" t="s">
        <v>61</v>
      </c>
      <c r="E111" s="117" t="s">
        <v>85</v>
      </c>
      <c r="F111" s="117" t="s">
        <v>80</v>
      </c>
      <c r="G111" s="117" t="s">
        <v>165</v>
      </c>
      <c r="H111" s="117" t="s">
        <v>188</v>
      </c>
      <c r="I111" s="118"/>
      <c r="J111" s="118">
        <v>134080</v>
      </c>
      <c r="K111" s="155"/>
      <c r="L111" s="156">
        <f t="shared" si="4"/>
        <v>134080</v>
      </c>
      <c r="M111" s="103"/>
      <c r="N111" s="101"/>
    </row>
    <row r="112" spans="2:14" ht="110.25" customHeight="1">
      <c r="B112" s="112">
        <f t="shared" si="5"/>
        <v>81</v>
      </c>
      <c r="C112" s="134" t="s">
        <v>190</v>
      </c>
      <c r="D112" s="117" t="s">
        <v>61</v>
      </c>
      <c r="E112" s="117" t="s">
        <v>85</v>
      </c>
      <c r="F112" s="117" t="s">
        <v>80</v>
      </c>
      <c r="G112" s="117" t="s">
        <v>282</v>
      </c>
      <c r="H112" s="117" t="s">
        <v>88</v>
      </c>
      <c r="I112" s="137"/>
      <c r="J112" s="137"/>
      <c r="K112" s="155">
        <v>104200</v>
      </c>
      <c r="L112" s="156">
        <f t="shared" si="4"/>
        <v>104200</v>
      </c>
      <c r="M112" s="103"/>
      <c r="N112" s="101"/>
    </row>
    <row r="113" spans="2:14" ht="110.25" customHeight="1">
      <c r="B113" s="112">
        <f t="shared" si="5"/>
        <v>82</v>
      </c>
      <c r="C113" s="134" t="s">
        <v>189</v>
      </c>
      <c r="D113" s="117" t="s">
        <v>61</v>
      </c>
      <c r="E113" s="117" t="s">
        <v>85</v>
      </c>
      <c r="F113" s="117" t="s">
        <v>80</v>
      </c>
      <c r="G113" s="117" t="s">
        <v>282</v>
      </c>
      <c r="H113" s="117" t="s">
        <v>188</v>
      </c>
      <c r="I113" s="137"/>
      <c r="J113" s="137"/>
      <c r="K113" s="155">
        <v>31460</v>
      </c>
      <c r="L113" s="156">
        <f t="shared" si="4"/>
        <v>31460</v>
      </c>
      <c r="M113" s="103"/>
      <c r="N113" s="101"/>
    </row>
    <row r="114" spans="2:14" ht="94.5" customHeight="1">
      <c r="B114" s="305" t="s">
        <v>33</v>
      </c>
      <c r="C114" s="305"/>
      <c r="D114" s="305"/>
      <c r="E114" s="305"/>
      <c r="F114" s="305"/>
      <c r="G114" s="305"/>
      <c r="H114" s="140"/>
      <c r="I114" s="140" t="e">
        <f>I12+I47+I59+#REF!+I70+I83+I100+#REF!</f>
        <v>#REF!</v>
      </c>
      <c r="J114" s="140">
        <f>J12+J47+J59+J70+J83+J100</f>
        <v>2488800</v>
      </c>
      <c r="K114" s="140">
        <f>K12+K47+K59+K70+K83+K100</f>
        <v>117249.76000000001</v>
      </c>
      <c r="L114" s="160">
        <f>J114+K114</f>
        <v>2606049.76</v>
      </c>
      <c r="M114" s="103"/>
      <c r="N114" s="101"/>
    </row>
    <row r="115" spans="2:14" ht="64.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3"/>
      <c r="N115" s="101"/>
    </row>
    <row r="116" spans="2:12" ht="45.7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1" ht="25.5"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</sheetData>
  <sheetProtection/>
  <mergeCells count="6">
    <mergeCell ref="B8:J8"/>
    <mergeCell ref="H9:J9"/>
    <mergeCell ref="B114:G114"/>
    <mergeCell ref="J2:L2"/>
    <mergeCell ref="H3:M6"/>
    <mergeCell ref="K1:M1"/>
  </mergeCells>
  <printOptions/>
  <pageMargins left="0.7" right="0.7" top="0.75" bottom="0.75" header="0.3" footer="0.3"/>
  <pageSetup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O79"/>
  <sheetViews>
    <sheetView view="pageBreakPreview" zoomScale="22" zoomScaleNormal="65" zoomScaleSheetLayoutView="22" zoomScalePageLayoutView="0" workbookViewId="0" topLeftCell="B69">
      <selection activeCell="E77" sqref="E77"/>
    </sheetView>
  </sheetViews>
  <sheetFormatPr defaultColWidth="9.00390625" defaultRowHeight="12.75"/>
  <cols>
    <col min="1" max="1" width="60.75390625" style="0" customWidth="1"/>
    <col min="2" max="2" width="30.00390625" style="0" customWidth="1"/>
    <col min="3" max="3" width="0" style="0" hidden="1" customWidth="1"/>
    <col min="4" max="4" width="41.00390625" style="0" customWidth="1"/>
    <col min="5" max="5" width="40.00390625" style="0" customWidth="1"/>
    <col min="6" max="6" width="35.75390625" style="0" customWidth="1"/>
    <col min="7" max="7" width="82.125" style="0" customWidth="1"/>
    <col min="8" max="8" width="43.125" style="0" customWidth="1"/>
    <col min="9" max="9" width="60.625" style="0" customWidth="1"/>
    <col min="10" max="10" width="82.625" style="0" customWidth="1"/>
    <col min="11" max="11" width="62.375" style="0" customWidth="1"/>
    <col min="12" max="12" width="81.25390625" style="0" customWidth="1"/>
    <col min="14" max="14" width="6.375" style="0" customWidth="1"/>
    <col min="15" max="15" width="9.125" style="0" hidden="1" customWidth="1"/>
  </cols>
  <sheetData>
    <row r="2" spans="1:13" ht="74.25" customHeight="1">
      <c r="A2" s="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4"/>
      <c r="M2" s="102"/>
    </row>
    <row r="3" spans="1:15" ht="64.5">
      <c r="A3" s="1"/>
      <c r="B3" s="102"/>
      <c r="C3" s="102"/>
      <c r="D3" s="102"/>
      <c r="E3" s="102"/>
      <c r="F3" s="102"/>
      <c r="G3" s="102"/>
      <c r="H3" s="102"/>
      <c r="I3" s="102"/>
      <c r="J3" s="154"/>
      <c r="K3" s="154"/>
      <c r="L3" s="154" t="s">
        <v>231</v>
      </c>
      <c r="M3" s="102"/>
      <c r="N3" s="99"/>
      <c r="O3" s="99"/>
    </row>
    <row r="4" spans="1:15" ht="45.75" customHeight="1">
      <c r="A4" s="1"/>
      <c r="B4" s="154"/>
      <c r="C4" s="102"/>
      <c r="D4" s="102"/>
      <c r="E4" s="102"/>
      <c r="F4" s="102"/>
      <c r="G4" s="102"/>
      <c r="H4" s="301" t="s">
        <v>311</v>
      </c>
      <c r="I4" s="302"/>
      <c r="J4" s="302"/>
      <c r="K4" s="302"/>
      <c r="L4" s="302"/>
      <c r="M4" s="302"/>
      <c r="N4" s="99"/>
      <c r="O4" s="99"/>
    </row>
    <row r="5" spans="1:15" ht="21" customHeight="1">
      <c r="A5" s="1"/>
      <c r="B5" s="102"/>
      <c r="C5" s="102"/>
      <c r="D5" s="102"/>
      <c r="E5" s="102"/>
      <c r="F5" s="102"/>
      <c r="G5" s="102"/>
      <c r="H5" s="302"/>
      <c r="I5" s="302"/>
      <c r="J5" s="302"/>
      <c r="K5" s="302"/>
      <c r="L5" s="302"/>
      <c r="M5" s="302"/>
      <c r="N5" s="99"/>
      <c r="O5" s="99"/>
    </row>
    <row r="6" spans="1:15" ht="106.5" customHeight="1">
      <c r="A6" s="1"/>
      <c r="B6" s="102"/>
      <c r="C6" s="102"/>
      <c r="D6" s="102"/>
      <c r="E6" s="102"/>
      <c r="F6" s="102"/>
      <c r="G6" s="102"/>
      <c r="H6" s="302"/>
      <c r="I6" s="302"/>
      <c r="J6" s="302"/>
      <c r="K6" s="302"/>
      <c r="L6" s="302"/>
      <c r="M6" s="302"/>
      <c r="N6" s="99"/>
      <c r="O6" s="99"/>
    </row>
    <row r="7" spans="1:15" ht="11.25" customHeight="1">
      <c r="A7" s="1"/>
      <c r="B7" s="102"/>
      <c r="C7" s="102"/>
      <c r="D7" s="102"/>
      <c r="E7" s="102"/>
      <c r="F7" s="102"/>
      <c r="G7" s="102"/>
      <c r="H7" s="302"/>
      <c r="I7" s="302"/>
      <c r="J7" s="302"/>
      <c r="K7" s="302"/>
      <c r="L7" s="302"/>
      <c r="M7" s="302"/>
      <c r="N7" s="99"/>
      <c r="O7" s="99"/>
    </row>
    <row r="8" spans="1:15" ht="64.5" hidden="1">
      <c r="A8" s="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99"/>
      <c r="O8" s="99"/>
    </row>
    <row r="9" spans="1:15" ht="141.75" customHeight="1">
      <c r="A9" s="1"/>
      <c r="B9" s="308" t="s">
        <v>226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102"/>
      <c r="N9" s="102"/>
      <c r="O9" s="99"/>
    </row>
    <row r="10" spans="1:15" ht="64.5">
      <c r="A10" s="1"/>
      <c r="B10" s="104"/>
      <c r="C10" s="104"/>
      <c r="D10" s="104"/>
      <c r="E10" s="104"/>
      <c r="F10" s="104"/>
      <c r="G10" s="105"/>
      <c r="H10" s="304"/>
      <c r="I10" s="304"/>
      <c r="J10" s="304"/>
      <c r="K10" s="304"/>
      <c r="L10" s="304"/>
      <c r="M10" s="102"/>
      <c r="N10" s="102"/>
      <c r="O10" s="99"/>
    </row>
    <row r="11" spans="1:15" ht="201.75" customHeight="1">
      <c r="A11" s="1"/>
      <c r="B11" s="106" t="s">
        <v>37</v>
      </c>
      <c r="C11" s="106" t="s">
        <v>38</v>
      </c>
      <c r="D11" s="107" t="s">
        <v>56</v>
      </c>
      <c r="E11" s="107" t="s">
        <v>57</v>
      </c>
      <c r="F11" s="107" t="s">
        <v>58</v>
      </c>
      <c r="G11" s="107" t="s">
        <v>59</v>
      </c>
      <c r="H11" s="107" t="s">
        <v>60</v>
      </c>
      <c r="I11" s="107" t="s">
        <v>281</v>
      </c>
      <c r="J11" s="108" t="s">
        <v>293</v>
      </c>
      <c r="K11" s="108" t="s">
        <v>294</v>
      </c>
      <c r="L11" s="109" t="s">
        <v>225</v>
      </c>
      <c r="M11" s="102"/>
      <c r="N11" s="102"/>
      <c r="O11" s="99"/>
    </row>
    <row r="12" spans="1:15" ht="64.5">
      <c r="A12" s="1"/>
      <c r="B12" s="110">
        <v>1</v>
      </c>
      <c r="C12" s="110">
        <v>2</v>
      </c>
      <c r="D12" s="111" t="s">
        <v>39</v>
      </c>
      <c r="E12" s="111" t="s">
        <v>40</v>
      </c>
      <c r="F12" s="111" t="s">
        <v>41</v>
      </c>
      <c r="G12" s="111" t="s">
        <v>42</v>
      </c>
      <c r="H12" s="111" t="s">
        <v>43</v>
      </c>
      <c r="I12" s="111"/>
      <c r="J12" s="111" t="s">
        <v>202</v>
      </c>
      <c r="K12" s="111"/>
      <c r="L12" s="110">
        <v>9</v>
      </c>
      <c r="M12" s="102"/>
      <c r="N12" s="102"/>
      <c r="O12" s="99"/>
    </row>
    <row r="13" spans="1:15" ht="91.5" customHeight="1">
      <c r="A13" s="1"/>
      <c r="B13" s="112">
        <v>1</v>
      </c>
      <c r="C13" s="113" t="s">
        <v>72</v>
      </c>
      <c r="D13" s="114" t="s">
        <v>61</v>
      </c>
      <c r="E13" s="114" t="s">
        <v>73</v>
      </c>
      <c r="F13" s="114"/>
      <c r="G13" s="114"/>
      <c r="H13" s="114"/>
      <c r="I13" s="114"/>
      <c r="J13" s="115">
        <f>J14+J19+J29</f>
        <v>1490</v>
      </c>
      <c r="K13" s="115"/>
      <c r="L13" s="115">
        <f>L14+L19+L29</f>
        <v>1490</v>
      </c>
      <c r="M13" s="102"/>
      <c r="N13" s="102"/>
      <c r="O13" s="99"/>
    </row>
    <row r="14" spans="1:15" ht="163.5" customHeight="1">
      <c r="A14" s="1"/>
      <c r="B14" s="112">
        <f>B13+1</f>
        <v>2</v>
      </c>
      <c r="C14" s="113" t="s">
        <v>150</v>
      </c>
      <c r="D14" s="114" t="s">
        <v>61</v>
      </c>
      <c r="E14" s="114" t="s">
        <v>73</v>
      </c>
      <c r="F14" s="114" t="s">
        <v>74</v>
      </c>
      <c r="G14" s="114"/>
      <c r="H14" s="114"/>
      <c r="I14" s="114"/>
      <c r="J14" s="115">
        <f>J15</f>
        <v>423.43</v>
      </c>
      <c r="K14" s="115"/>
      <c r="L14" s="115">
        <f>L15</f>
        <v>423.43</v>
      </c>
      <c r="M14" s="102"/>
      <c r="N14" s="102"/>
      <c r="O14" s="99"/>
    </row>
    <row r="15" spans="1:15" ht="132.75" customHeight="1">
      <c r="A15" s="1"/>
      <c r="B15" s="112">
        <f aca="true" t="shared" si="0" ref="B15:B71">B14+1</f>
        <v>3</v>
      </c>
      <c r="C15" s="116" t="s">
        <v>149</v>
      </c>
      <c r="D15" s="117" t="s">
        <v>61</v>
      </c>
      <c r="E15" s="117" t="s">
        <v>73</v>
      </c>
      <c r="F15" s="117" t="s">
        <v>74</v>
      </c>
      <c r="G15" s="117" t="s">
        <v>168</v>
      </c>
      <c r="H15" s="114"/>
      <c r="I15" s="114"/>
      <c r="J15" s="118">
        <f>J16</f>
        <v>423.43</v>
      </c>
      <c r="K15" s="118"/>
      <c r="L15" s="118">
        <f>L16</f>
        <v>423.43</v>
      </c>
      <c r="M15" s="102"/>
      <c r="N15" s="102"/>
      <c r="O15" s="99"/>
    </row>
    <row r="16" spans="1:15" ht="144.75" customHeight="1">
      <c r="A16" s="1"/>
      <c r="B16" s="112">
        <f t="shared" si="0"/>
        <v>4</v>
      </c>
      <c r="C16" s="120" t="s">
        <v>0</v>
      </c>
      <c r="D16" s="117" t="s">
        <v>61</v>
      </c>
      <c r="E16" s="117" t="s">
        <v>73</v>
      </c>
      <c r="F16" s="117" t="s">
        <v>74</v>
      </c>
      <c r="G16" s="117" t="s">
        <v>228</v>
      </c>
      <c r="H16" s="117"/>
      <c r="I16" s="117"/>
      <c r="J16" s="118">
        <f>J17+J18</f>
        <v>423.43</v>
      </c>
      <c r="K16" s="118"/>
      <c r="L16" s="118">
        <f>L17+L18</f>
        <v>423.43</v>
      </c>
      <c r="M16" s="102"/>
      <c r="N16" s="102"/>
      <c r="O16" s="99"/>
    </row>
    <row r="17" spans="1:15" ht="227.25" customHeight="1">
      <c r="A17" s="1"/>
      <c r="B17" s="112">
        <f t="shared" si="0"/>
        <v>5</v>
      </c>
      <c r="C17" s="121" t="s">
        <v>98</v>
      </c>
      <c r="D17" s="117" t="s">
        <v>61</v>
      </c>
      <c r="E17" s="117" t="s">
        <v>73</v>
      </c>
      <c r="F17" s="117" t="s">
        <v>74</v>
      </c>
      <c r="G17" s="117" t="s">
        <v>228</v>
      </c>
      <c r="H17" s="117" t="s">
        <v>88</v>
      </c>
      <c r="I17" s="117"/>
      <c r="J17" s="118">
        <v>325.22</v>
      </c>
      <c r="K17" s="118"/>
      <c r="L17" s="118">
        <v>325.22</v>
      </c>
      <c r="M17" s="102"/>
      <c r="N17" s="102"/>
      <c r="O17" s="99"/>
    </row>
    <row r="18" spans="1:15" ht="108.75" customHeight="1">
      <c r="A18" s="1"/>
      <c r="B18" s="112">
        <f t="shared" si="0"/>
        <v>6</v>
      </c>
      <c r="C18" s="121" t="s">
        <v>189</v>
      </c>
      <c r="D18" s="117" t="s">
        <v>61</v>
      </c>
      <c r="E18" s="117" t="s">
        <v>73</v>
      </c>
      <c r="F18" s="117" t="s">
        <v>74</v>
      </c>
      <c r="G18" s="117" t="s">
        <v>228</v>
      </c>
      <c r="H18" s="117" t="s">
        <v>188</v>
      </c>
      <c r="I18" s="117"/>
      <c r="J18" s="118">
        <v>98.21</v>
      </c>
      <c r="K18" s="118"/>
      <c r="L18" s="118">
        <v>98.21</v>
      </c>
      <c r="M18" s="102"/>
      <c r="N18" s="102"/>
      <c r="O18" s="99"/>
    </row>
    <row r="19" spans="1:15" ht="308.25" customHeight="1">
      <c r="A19" s="1"/>
      <c r="B19" s="112">
        <f t="shared" si="0"/>
        <v>7</v>
      </c>
      <c r="C19" s="122" t="s">
        <v>35</v>
      </c>
      <c r="D19" s="114" t="s">
        <v>61</v>
      </c>
      <c r="E19" s="114" t="s">
        <v>73</v>
      </c>
      <c r="F19" s="114" t="s">
        <v>75</v>
      </c>
      <c r="G19" s="114"/>
      <c r="H19" s="114"/>
      <c r="I19" s="114"/>
      <c r="J19" s="115">
        <f>J20</f>
        <v>1062.57</v>
      </c>
      <c r="K19" s="115"/>
      <c r="L19" s="115">
        <f>L20</f>
        <v>1062.57</v>
      </c>
      <c r="M19" s="102"/>
      <c r="N19" s="102"/>
      <c r="O19" s="99"/>
    </row>
    <row r="20" spans="1:15" ht="216" customHeight="1">
      <c r="A20" s="1"/>
      <c r="B20" s="112">
        <f t="shared" si="0"/>
        <v>8</v>
      </c>
      <c r="C20" s="123" t="s">
        <v>184</v>
      </c>
      <c r="D20" s="117" t="s">
        <v>61</v>
      </c>
      <c r="E20" s="117" t="s">
        <v>73</v>
      </c>
      <c r="F20" s="117" t="s">
        <v>75</v>
      </c>
      <c r="G20" s="117" t="s">
        <v>163</v>
      </c>
      <c r="H20" s="117"/>
      <c r="I20" s="117"/>
      <c r="J20" s="118">
        <f>J21</f>
        <v>1062.57</v>
      </c>
      <c r="K20" s="118"/>
      <c r="L20" s="118">
        <f>L21</f>
        <v>1062.57</v>
      </c>
      <c r="M20" s="102"/>
      <c r="N20" s="102"/>
      <c r="O20" s="99"/>
    </row>
    <row r="21" spans="1:15" ht="173.25" customHeight="1">
      <c r="A21" s="1"/>
      <c r="B21" s="112">
        <f t="shared" si="0"/>
        <v>9</v>
      </c>
      <c r="C21" s="124" t="s">
        <v>177</v>
      </c>
      <c r="D21" s="117" t="s">
        <v>61</v>
      </c>
      <c r="E21" s="117" t="s">
        <v>73</v>
      </c>
      <c r="F21" s="117" t="s">
        <v>75</v>
      </c>
      <c r="G21" s="125" t="s">
        <v>173</v>
      </c>
      <c r="H21" s="117" t="s">
        <v>62</v>
      </c>
      <c r="I21" s="117"/>
      <c r="J21" s="118">
        <f>J22+J24+J25+J26+J27+J28</f>
        <v>1062.57</v>
      </c>
      <c r="K21" s="118"/>
      <c r="L21" s="118">
        <f>L22+L24+L25+L26+L27+L28</f>
        <v>1062.57</v>
      </c>
      <c r="M21" s="102"/>
      <c r="N21" s="102"/>
      <c r="O21" s="99"/>
    </row>
    <row r="22" spans="1:15" ht="144.75" customHeight="1">
      <c r="A22" s="1"/>
      <c r="B22" s="112">
        <f t="shared" si="0"/>
        <v>10</v>
      </c>
      <c r="C22" s="121" t="s">
        <v>190</v>
      </c>
      <c r="D22" s="117" t="s">
        <v>61</v>
      </c>
      <c r="E22" s="117" t="s">
        <v>73</v>
      </c>
      <c r="F22" s="117" t="s">
        <v>75</v>
      </c>
      <c r="G22" s="125" t="s">
        <v>174</v>
      </c>
      <c r="H22" s="117" t="s">
        <v>88</v>
      </c>
      <c r="I22" s="117"/>
      <c r="J22" s="118">
        <v>655.7</v>
      </c>
      <c r="K22" s="118"/>
      <c r="L22" s="118">
        <v>655.7</v>
      </c>
      <c r="M22" s="102"/>
      <c r="N22" s="102"/>
      <c r="O22" s="99"/>
    </row>
    <row r="23" spans="1:15" ht="48" customHeight="1" hidden="1">
      <c r="A23" s="1"/>
      <c r="B23" s="112">
        <f t="shared" si="0"/>
        <v>11</v>
      </c>
      <c r="C23" s="121"/>
      <c r="D23" s="117"/>
      <c r="E23" s="117"/>
      <c r="F23" s="117"/>
      <c r="G23" s="125"/>
      <c r="H23" s="117"/>
      <c r="I23" s="117"/>
      <c r="J23" s="118"/>
      <c r="K23" s="118"/>
      <c r="L23" s="118"/>
      <c r="M23" s="102"/>
      <c r="N23" s="102"/>
      <c r="O23" s="99"/>
    </row>
    <row r="24" spans="1:15" ht="108.75" customHeight="1">
      <c r="A24" s="1"/>
      <c r="B24" s="112">
        <f t="shared" si="0"/>
        <v>12</v>
      </c>
      <c r="C24" s="121" t="s">
        <v>189</v>
      </c>
      <c r="D24" s="117" t="s">
        <v>61</v>
      </c>
      <c r="E24" s="117" t="s">
        <v>73</v>
      </c>
      <c r="F24" s="117" t="s">
        <v>75</v>
      </c>
      <c r="G24" s="125" t="s">
        <v>174</v>
      </c>
      <c r="H24" s="117" t="s">
        <v>188</v>
      </c>
      <c r="I24" s="117"/>
      <c r="J24" s="118">
        <v>198.02</v>
      </c>
      <c r="K24" s="118"/>
      <c r="L24" s="118">
        <v>198.02</v>
      </c>
      <c r="M24" s="102"/>
      <c r="N24" s="102"/>
      <c r="O24" s="99"/>
    </row>
    <row r="25" spans="1:15" ht="147" customHeight="1">
      <c r="A25" s="1"/>
      <c r="B25" s="112">
        <f t="shared" si="0"/>
        <v>13</v>
      </c>
      <c r="C25" s="121" t="s">
        <v>90</v>
      </c>
      <c r="D25" s="117" t="s">
        <v>61</v>
      </c>
      <c r="E25" s="117" t="s">
        <v>73</v>
      </c>
      <c r="F25" s="117" t="s">
        <v>75</v>
      </c>
      <c r="G25" s="125" t="s">
        <v>175</v>
      </c>
      <c r="H25" s="117" t="s">
        <v>91</v>
      </c>
      <c r="I25" s="117"/>
      <c r="J25" s="118">
        <v>96</v>
      </c>
      <c r="K25" s="118"/>
      <c r="L25" s="118">
        <v>96</v>
      </c>
      <c r="M25" s="102"/>
      <c r="N25" s="102"/>
      <c r="O25" s="99"/>
    </row>
    <row r="26" spans="1:15" ht="146.25" customHeight="1">
      <c r="A26" s="1"/>
      <c r="B26" s="112">
        <f t="shared" si="0"/>
        <v>14</v>
      </c>
      <c r="C26" s="121" t="s">
        <v>1</v>
      </c>
      <c r="D26" s="117" t="s">
        <v>61</v>
      </c>
      <c r="E26" s="117" t="s">
        <v>73</v>
      </c>
      <c r="F26" s="117" t="s">
        <v>75</v>
      </c>
      <c r="G26" s="125" t="s">
        <v>175</v>
      </c>
      <c r="H26" s="117" t="s">
        <v>94</v>
      </c>
      <c r="I26" s="117"/>
      <c r="J26" s="118">
        <v>106.85</v>
      </c>
      <c r="K26" s="118"/>
      <c r="L26" s="118">
        <v>106.85</v>
      </c>
      <c r="M26" s="102"/>
      <c r="N26" s="102"/>
      <c r="O26" s="99"/>
    </row>
    <row r="27" spans="1:15" ht="109.5" customHeight="1">
      <c r="A27" s="1"/>
      <c r="B27" s="112">
        <f t="shared" si="0"/>
        <v>15</v>
      </c>
      <c r="C27" s="121" t="s">
        <v>92</v>
      </c>
      <c r="D27" s="117" t="s">
        <v>61</v>
      </c>
      <c r="E27" s="117" t="s">
        <v>73</v>
      </c>
      <c r="F27" s="117" t="s">
        <v>75</v>
      </c>
      <c r="G27" s="125" t="s">
        <v>175</v>
      </c>
      <c r="H27" s="117">
        <v>851</v>
      </c>
      <c r="I27" s="117"/>
      <c r="J27" s="118">
        <v>5</v>
      </c>
      <c r="K27" s="118"/>
      <c r="L27" s="118">
        <v>5</v>
      </c>
      <c r="M27" s="102"/>
      <c r="N27" s="102"/>
      <c r="O27" s="99"/>
    </row>
    <row r="28" spans="1:15" ht="134.25" customHeight="1">
      <c r="A28" s="1"/>
      <c r="B28" s="112">
        <f t="shared" si="0"/>
        <v>16</v>
      </c>
      <c r="C28" s="121" t="s">
        <v>93</v>
      </c>
      <c r="D28" s="117" t="s">
        <v>61</v>
      </c>
      <c r="E28" s="117" t="s">
        <v>73</v>
      </c>
      <c r="F28" s="117" t="s">
        <v>75</v>
      </c>
      <c r="G28" s="125" t="s">
        <v>175</v>
      </c>
      <c r="H28" s="117">
        <v>852</v>
      </c>
      <c r="I28" s="117"/>
      <c r="J28" s="118">
        <v>1</v>
      </c>
      <c r="K28" s="118"/>
      <c r="L28" s="118">
        <v>1</v>
      </c>
      <c r="M28" s="102"/>
      <c r="N28" s="102"/>
      <c r="O28" s="99"/>
    </row>
    <row r="29" spans="1:15" ht="154.5" customHeight="1">
      <c r="A29" s="1"/>
      <c r="B29" s="112">
        <f t="shared" si="0"/>
        <v>17</v>
      </c>
      <c r="C29" s="122" t="s">
        <v>2</v>
      </c>
      <c r="D29" s="114" t="s">
        <v>61</v>
      </c>
      <c r="E29" s="114" t="s">
        <v>73</v>
      </c>
      <c r="F29" s="114" t="s">
        <v>85</v>
      </c>
      <c r="G29" s="114"/>
      <c r="H29" s="114"/>
      <c r="I29" s="114"/>
      <c r="J29" s="115">
        <f aca="true" t="shared" si="1" ref="J29:L31">J30</f>
        <v>4</v>
      </c>
      <c r="K29" s="115"/>
      <c r="L29" s="115">
        <f t="shared" si="1"/>
        <v>4</v>
      </c>
      <c r="M29" s="102"/>
      <c r="N29" s="102"/>
      <c r="O29" s="99"/>
    </row>
    <row r="30" spans="1:15" ht="128.25" customHeight="1">
      <c r="A30" s="1"/>
      <c r="B30" s="112">
        <f t="shared" si="0"/>
        <v>18</v>
      </c>
      <c r="C30" s="116" t="s">
        <v>149</v>
      </c>
      <c r="D30" s="117" t="s">
        <v>61</v>
      </c>
      <c r="E30" s="117" t="s">
        <v>73</v>
      </c>
      <c r="F30" s="117" t="s">
        <v>85</v>
      </c>
      <c r="G30" s="117" t="s">
        <v>168</v>
      </c>
      <c r="H30" s="117"/>
      <c r="I30" s="117"/>
      <c r="J30" s="118">
        <f t="shared" si="1"/>
        <v>4</v>
      </c>
      <c r="K30" s="118"/>
      <c r="L30" s="118">
        <f t="shared" si="1"/>
        <v>4</v>
      </c>
      <c r="M30" s="102"/>
      <c r="N30" s="102"/>
      <c r="O30" s="99"/>
    </row>
    <row r="31" spans="1:15" ht="94.5" customHeight="1">
      <c r="A31" s="1"/>
      <c r="B31" s="112">
        <f t="shared" si="0"/>
        <v>19</v>
      </c>
      <c r="C31" s="126" t="s">
        <v>3</v>
      </c>
      <c r="D31" s="117" t="s">
        <v>61</v>
      </c>
      <c r="E31" s="117" t="s">
        <v>73</v>
      </c>
      <c r="F31" s="117" t="s">
        <v>85</v>
      </c>
      <c r="G31" s="117" t="s">
        <v>176</v>
      </c>
      <c r="H31" s="117"/>
      <c r="I31" s="117"/>
      <c r="J31" s="118">
        <f t="shared" si="1"/>
        <v>4</v>
      </c>
      <c r="K31" s="118"/>
      <c r="L31" s="118">
        <f t="shared" si="1"/>
        <v>4</v>
      </c>
      <c r="M31" s="102"/>
      <c r="N31" s="102"/>
      <c r="O31" s="99"/>
    </row>
    <row r="32" spans="1:15" ht="101.25" customHeight="1">
      <c r="A32" s="1"/>
      <c r="B32" s="112">
        <f t="shared" si="0"/>
        <v>20</v>
      </c>
      <c r="C32" s="121" t="s">
        <v>4</v>
      </c>
      <c r="D32" s="117" t="s">
        <v>61</v>
      </c>
      <c r="E32" s="117" t="s">
        <v>73</v>
      </c>
      <c r="F32" s="117" t="s">
        <v>85</v>
      </c>
      <c r="G32" s="117" t="s">
        <v>176</v>
      </c>
      <c r="H32" s="117" t="s">
        <v>5</v>
      </c>
      <c r="I32" s="117"/>
      <c r="J32" s="118">
        <v>4</v>
      </c>
      <c r="K32" s="118"/>
      <c r="L32" s="118">
        <v>4</v>
      </c>
      <c r="M32" s="102"/>
      <c r="N32" s="102"/>
      <c r="O32" s="99"/>
    </row>
    <row r="33" spans="1:15" ht="96.75" customHeight="1">
      <c r="A33" s="1"/>
      <c r="B33" s="112">
        <f t="shared" si="0"/>
        <v>21</v>
      </c>
      <c r="C33" s="122" t="s">
        <v>192</v>
      </c>
      <c r="D33" s="114" t="s">
        <v>61</v>
      </c>
      <c r="E33" s="114" t="s">
        <v>74</v>
      </c>
      <c r="F33" s="114"/>
      <c r="G33" s="114"/>
      <c r="H33" s="114"/>
      <c r="I33" s="114"/>
      <c r="J33" s="115">
        <f>J34</f>
        <v>47.4</v>
      </c>
      <c r="K33" s="115"/>
      <c r="L33" s="115">
        <f>L34</f>
        <v>47.4</v>
      </c>
      <c r="M33" s="102"/>
      <c r="N33" s="102"/>
      <c r="O33" s="99"/>
    </row>
    <row r="34" spans="1:15" ht="117" customHeight="1">
      <c r="A34" s="1"/>
      <c r="B34" s="112">
        <f t="shared" si="0"/>
        <v>22</v>
      </c>
      <c r="C34" s="127" t="s">
        <v>193</v>
      </c>
      <c r="D34" s="117" t="s">
        <v>61</v>
      </c>
      <c r="E34" s="117" t="s">
        <v>74</v>
      </c>
      <c r="F34" s="117" t="s">
        <v>76</v>
      </c>
      <c r="G34" s="117"/>
      <c r="H34" s="117"/>
      <c r="I34" s="117"/>
      <c r="J34" s="118">
        <f>J35</f>
        <v>47.4</v>
      </c>
      <c r="K34" s="118"/>
      <c r="L34" s="118">
        <f>L35</f>
        <v>47.4</v>
      </c>
      <c r="M34" s="102"/>
      <c r="N34" s="102"/>
      <c r="O34" s="99"/>
    </row>
    <row r="35" spans="1:15" ht="239.25" customHeight="1">
      <c r="A35" s="1"/>
      <c r="B35" s="112">
        <f t="shared" si="0"/>
        <v>23</v>
      </c>
      <c r="C35" s="123" t="s">
        <v>185</v>
      </c>
      <c r="D35" s="117" t="s">
        <v>61</v>
      </c>
      <c r="E35" s="117" t="s">
        <v>74</v>
      </c>
      <c r="F35" s="117" t="s">
        <v>76</v>
      </c>
      <c r="G35" s="117" t="s">
        <v>163</v>
      </c>
      <c r="H35" s="117"/>
      <c r="I35" s="117"/>
      <c r="J35" s="118">
        <f>J37</f>
        <v>47.4</v>
      </c>
      <c r="K35" s="118"/>
      <c r="L35" s="118">
        <f>L37</f>
        <v>47.4</v>
      </c>
      <c r="M35" s="102"/>
      <c r="N35" s="102"/>
      <c r="O35" s="99"/>
    </row>
    <row r="36" spans="1:15" ht="218.25" customHeight="1">
      <c r="A36" s="1"/>
      <c r="B36" s="112">
        <f t="shared" si="0"/>
        <v>24</v>
      </c>
      <c r="C36" s="122" t="s">
        <v>234</v>
      </c>
      <c r="D36" s="117" t="s">
        <v>61</v>
      </c>
      <c r="E36" s="117" t="s">
        <v>74</v>
      </c>
      <c r="F36" s="117" t="s">
        <v>76</v>
      </c>
      <c r="G36" s="117" t="s">
        <v>170</v>
      </c>
      <c r="H36" s="117" t="s">
        <v>62</v>
      </c>
      <c r="I36" s="117"/>
      <c r="J36" s="118">
        <f>J38</f>
        <v>36</v>
      </c>
      <c r="K36" s="118"/>
      <c r="L36" s="118">
        <f>L37</f>
        <v>47.4</v>
      </c>
      <c r="M36" s="102"/>
      <c r="N36" s="102"/>
      <c r="O36" s="99"/>
    </row>
    <row r="37" spans="1:15" ht="345" customHeight="1">
      <c r="A37" s="1"/>
      <c r="B37" s="112">
        <f t="shared" si="0"/>
        <v>25</v>
      </c>
      <c r="C37" s="121" t="s">
        <v>235</v>
      </c>
      <c r="D37" s="117" t="s">
        <v>61</v>
      </c>
      <c r="E37" s="117" t="s">
        <v>74</v>
      </c>
      <c r="F37" s="117" t="s">
        <v>76</v>
      </c>
      <c r="G37" s="117" t="s">
        <v>191</v>
      </c>
      <c r="H37" s="117" t="s">
        <v>62</v>
      </c>
      <c r="I37" s="117"/>
      <c r="J37" s="118">
        <f>J38+J39+J40</f>
        <v>47.4</v>
      </c>
      <c r="K37" s="118"/>
      <c r="L37" s="118">
        <f>L38+L39+L40</f>
        <v>47.4</v>
      </c>
      <c r="M37" s="102"/>
      <c r="N37" s="102"/>
      <c r="O37" s="99"/>
    </row>
    <row r="38" spans="1:15" ht="144" customHeight="1">
      <c r="A38" s="1"/>
      <c r="B38" s="112">
        <f t="shared" si="0"/>
        <v>26</v>
      </c>
      <c r="C38" s="121" t="s">
        <v>190</v>
      </c>
      <c r="D38" s="117" t="s">
        <v>61</v>
      </c>
      <c r="E38" s="117" t="s">
        <v>74</v>
      </c>
      <c r="F38" s="117" t="s">
        <v>76</v>
      </c>
      <c r="G38" s="117" t="s">
        <v>191</v>
      </c>
      <c r="H38" s="117" t="s">
        <v>88</v>
      </c>
      <c r="I38" s="117"/>
      <c r="J38" s="118">
        <v>36</v>
      </c>
      <c r="K38" s="118"/>
      <c r="L38" s="118">
        <v>36</v>
      </c>
      <c r="M38" s="102"/>
      <c r="N38" s="102"/>
      <c r="O38" s="99"/>
    </row>
    <row r="39" spans="1:15" ht="80.25" customHeight="1">
      <c r="A39" s="1"/>
      <c r="B39" s="112">
        <f t="shared" si="0"/>
        <v>27</v>
      </c>
      <c r="C39" s="121" t="s">
        <v>189</v>
      </c>
      <c r="D39" s="117" t="s">
        <v>61</v>
      </c>
      <c r="E39" s="117" t="s">
        <v>74</v>
      </c>
      <c r="F39" s="117" t="s">
        <v>76</v>
      </c>
      <c r="G39" s="117" t="s">
        <v>191</v>
      </c>
      <c r="H39" s="117" t="s">
        <v>188</v>
      </c>
      <c r="I39" s="117"/>
      <c r="J39" s="118">
        <v>10.87</v>
      </c>
      <c r="K39" s="118"/>
      <c r="L39" s="118">
        <v>10.87</v>
      </c>
      <c r="M39" s="102"/>
      <c r="N39" s="102"/>
      <c r="O39" s="99"/>
    </row>
    <row r="40" spans="1:15" ht="194.25" customHeight="1">
      <c r="A40" s="1"/>
      <c r="B40" s="112">
        <f t="shared" si="0"/>
        <v>28</v>
      </c>
      <c r="C40" s="121" t="s">
        <v>1</v>
      </c>
      <c r="D40" s="117" t="s">
        <v>61</v>
      </c>
      <c r="E40" s="117" t="s">
        <v>74</v>
      </c>
      <c r="F40" s="117" t="s">
        <v>76</v>
      </c>
      <c r="G40" s="117" t="s">
        <v>191</v>
      </c>
      <c r="H40" s="117" t="s">
        <v>94</v>
      </c>
      <c r="I40" s="117"/>
      <c r="J40" s="118">
        <v>0.53</v>
      </c>
      <c r="K40" s="118"/>
      <c r="L40" s="118">
        <v>0.53</v>
      </c>
      <c r="M40" s="102"/>
      <c r="N40" s="102"/>
      <c r="O40" s="99"/>
    </row>
    <row r="41" spans="1:15" ht="78" customHeight="1" hidden="1">
      <c r="A41" s="1"/>
      <c r="B41" s="112">
        <f t="shared" si="0"/>
        <v>29</v>
      </c>
      <c r="C41" s="128" t="s">
        <v>78</v>
      </c>
      <c r="D41" s="114" t="s">
        <v>61</v>
      </c>
      <c r="E41" s="114" t="s">
        <v>75</v>
      </c>
      <c r="F41" s="117"/>
      <c r="G41" s="117"/>
      <c r="H41" s="117"/>
      <c r="I41" s="117"/>
      <c r="J41" s="115"/>
      <c r="K41" s="115"/>
      <c r="L41" s="115"/>
      <c r="M41" s="102"/>
      <c r="N41" s="102"/>
      <c r="O41" s="99"/>
    </row>
    <row r="42" spans="1:15" ht="89.25" customHeight="1" hidden="1">
      <c r="A42" s="1"/>
      <c r="B42" s="112">
        <f t="shared" si="0"/>
        <v>30</v>
      </c>
      <c r="C42" s="121" t="s">
        <v>162</v>
      </c>
      <c r="D42" s="117" t="s">
        <v>61</v>
      </c>
      <c r="E42" s="117" t="s">
        <v>75</v>
      </c>
      <c r="F42" s="117" t="s">
        <v>79</v>
      </c>
      <c r="G42" s="117"/>
      <c r="H42" s="117"/>
      <c r="I42" s="117"/>
      <c r="J42" s="118"/>
      <c r="K42" s="118"/>
      <c r="L42" s="118"/>
      <c r="M42" s="102"/>
      <c r="N42" s="102"/>
      <c r="O42" s="99"/>
    </row>
    <row r="43" spans="1:15" ht="182.25" customHeight="1" hidden="1">
      <c r="A43" s="1"/>
      <c r="B43" s="112">
        <f t="shared" si="0"/>
        <v>31</v>
      </c>
      <c r="C43" s="123" t="s">
        <v>184</v>
      </c>
      <c r="D43" s="117" t="s">
        <v>61</v>
      </c>
      <c r="E43" s="117" t="s">
        <v>75</v>
      </c>
      <c r="F43" s="117" t="s">
        <v>79</v>
      </c>
      <c r="G43" s="117" t="s">
        <v>163</v>
      </c>
      <c r="H43" s="117"/>
      <c r="I43" s="117"/>
      <c r="J43" s="118"/>
      <c r="K43" s="118"/>
      <c r="L43" s="118"/>
      <c r="M43" s="102"/>
      <c r="N43" s="102"/>
      <c r="O43" s="99"/>
    </row>
    <row r="44" spans="1:15" ht="246" customHeight="1" hidden="1">
      <c r="A44" s="1"/>
      <c r="B44" s="112">
        <f t="shared" si="0"/>
        <v>32</v>
      </c>
      <c r="C44" s="129" t="s">
        <v>179</v>
      </c>
      <c r="D44" s="117" t="s">
        <v>61</v>
      </c>
      <c r="E44" s="117" t="s">
        <v>75</v>
      </c>
      <c r="F44" s="117" t="s">
        <v>79</v>
      </c>
      <c r="G44" s="130" t="s">
        <v>169</v>
      </c>
      <c r="H44" s="117"/>
      <c r="I44" s="117"/>
      <c r="J44" s="118"/>
      <c r="K44" s="118"/>
      <c r="L44" s="118"/>
      <c r="M44" s="102"/>
      <c r="N44" s="102"/>
      <c r="O44" s="99"/>
    </row>
    <row r="45" spans="1:15" ht="348.75" customHeight="1" hidden="1">
      <c r="A45" s="1"/>
      <c r="B45" s="112">
        <f t="shared" si="0"/>
        <v>33</v>
      </c>
      <c r="C45" s="129" t="s">
        <v>178</v>
      </c>
      <c r="D45" s="117" t="s">
        <v>61</v>
      </c>
      <c r="E45" s="117" t="s">
        <v>75</v>
      </c>
      <c r="F45" s="117" t="s">
        <v>79</v>
      </c>
      <c r="G45" s="130" t="s">
        <v>170</v>
      </c>
      <c r="H45" s="117" t="s">
        <v>62</v>
      </c>
      <c r="I45" s="117"/>
      <c r="J45" s="118"/>
      <c r="K45" s="118"/>
      <c r="L45" s="118"/>
      <c r="M45" s="102"/>
      <c r="N45" s="102"/>
      <c r="O45" s="99"/>
    </row>
    <row r="46" spans="1:15" ht="66.75" customHeight="1" hidden="1">
      <c r="A46" s="1"/>
      <c r="B46" s="112">
        <f t="shared" si="0"/>
        <v>34</v>
      </c>
      <c r="C46" s="121" t="s">
        <v>190</v>
      </c>
      <c r="D46" s="117" t="s">
        <v>61</v>
      </c>
      <c r="E46" s="117" t="s">
        <v>75</v>
      </c>
      <c r="F46" s="117" t="s">
        <v>79</v>
      </c>
      <c r="G46" s="130" t="s">
        <v>170</v>
      </c>
      <c r="H46" s="117" t="s">
        <v>88</v>
      </c>
      <c r="I46" s="117"/>
      <c r="J46" s="118"/>
      <c r="K46" s="118"/>
      <c r="L46" s="118"/>
      <c r="M46" s="102"/>
      <c r="N46" s="102"/>
      <c r="O46" s="99"/>
    </row>
    <row r="47" spans="1:15" ht="60.75" customHeight="1" hidden="1">
      <c r="A47" s="1"/>
      <c r="B47" s="112">
        <f t="shared" si="0"/>
        <v>35</v>
      </c>
      <c r="C47" s="121" t="s">
        <v>189</v>
      </c>
      <c r="D47" s="117" t="s">
        <v>61</v>
      </c>
      <c r="E47" s="117" t="s">
        <v>75</v>
      </c>
      <c r="F47" s="117" t="s">
        <v>79</v>
      </c>
      <c r="G47" s="130" t="s">
        <v>170</v>
      </c>
      <c r="H47" s="117" t="s">
        <v>188</v>
      </c>
      <c r="I47" s="117"/>
      <c r="J47" s="118"/>
      <c r="K47" s="118"/>
      <c r="L47" s="118"/>
      <c r="M47" s="102"/>
      <c r="N47" s="102"/>
      <c r="O47" s="99"/>
    </row>
    <row r="48" spans="1:15" ht="409.5">
      <c r="A48" s="1"/>
      <c r="B48" s="112">
        <f t="shared" si="0"/>
        <v>36</v>
      </c>
      <c r="C48" s="122" t="s">
        <v>6</v>
      </c>
      <c r="D48" s="114" t="s">
        <v>61</v>
      </c>
      <c r="E48" s="131" t="s">
        <v>7</v>
      </c>
      <c r="F48" s="131"/>
      <c r="G48" s="131"/>
      <c r="H48" s="131"/>
      <c r="I48" s="131" t="s">
        <v>297</v>
      </c>
      <c r="J48" s="132">
        <f aca="true" t="shared" si="2" ref="J48:L51">J49</f>
        <v>2</v>
      </c>
      <c r="K48" s="132">
        <v>-135.4</v>
      </c>
      <c r="L48" s="132">
        <f t="shared" si="2"/>
        <v>2</v>
      </c>
      <c r="M48" s="102"/>
      <c r="N48" s="102"/>
      <c r="O48" s="99"/>
    </row>
    <row r="49" spans="1:15" ht="115.5" customHeight="1">
      <c r="A49" s="1"/>
      <c r="B49" s="112">
        <f t="shared" si="0"/>
        <v>37</v>
      </c>
      <c r="C49" s="121" t="s">
        <v>8</v>
      </c>
      <c r="D49" s="117" t="s">
        <v>61</v>
      </c>
      <c r="E49" s="130" t="s">
        <v>7</v>
      </c>
      <c r="F49" s="130" t="s">
        <v>7</v>
      </c>
      <c r="G49" s="130"/>
      <c r="H49" s="130"/>
      <c r="I49" s="130" t="s">
        <v>297</v>
      </c>
      <c r="J49" s="133">
        <f t="shared" si="2"/>
        <v>2</v>
      </c>
      <c r="K49" s="133">
        <v>-135.4</v>
      </c>
      <c r="L49" s="133">
        <f t="shared" si="2"/>
        <v>2</v>
      </c>
      <c r="M49" s="102"/>
      <c r="N49" s="102"/>
      <c r="O49" s="99"/>
    </row>
    <row r="50" spans="1:15" ht="169.5" customHeight="1">
      <c r="A50" s="1"/>
      <c r="B50" s="112">
        <f t="shared" si="0"/>
        <v>38</v>
      </c>
      <c r="C50" s="123" t="s">
        <v>184</v>
      </c>
      <c r="D50" s="117" t="s">
        <v>61</v>
      </c>
      <c r="E50" s="117" t="s">
        <v>7</v>
      </c>
      <c r="F50" s="117" t="s">
        <v>7</v>
      </c>
      <c r="G50" s="117" t="s">
        <v>163</v>
      </c>
      <c r="H50" s="130"/>
      <c r="I50" s="130" t="s">
        <v>297</v>
      </c>
      <c r="J50" s="118">
        <f t="shared" si="2"/>
        <v>2</v>
      </c>
      <c r="K50" s="118">
        <v>-135.4</v>
      </c>
      <c r="L50" s="118">
        <f t="shared" si="2"/>
        <v>2</v>
      </c>
      <c r="M50" s="102"/>
      <c r="N50" s="102"/>
      <c r="O50" s="99"/>
    </row>
    <row r="51" spans="1:15" ht="169.5" customHeight="1">
      <c r="A51" s="1"/>
      <c r="B51" s="112">
        <f t="shared" si="0"/>
        <v>39</v>
      </c>
      <c r="C51" s="123" t="s">
        <v>183</v>
      </c>
      <c r="D51" s="117" t="s">
        <v>61</v>
      </c>
      <c r="E51" s="130" t="s">
        <v>7</v>
      </c>
      <c r="F51" s="130" t="s">
        <v>7</v>
      </c>
      <c r="G51" s="117" t="s">
        <v>164</v>
      </c>
      <c r="H51" s="130" t="s">
        <v>62</v>
      </c>
      <c r="I51" s="130" t="s">
        <v>297</v>
      </c>
      <c r="J51" s="118">
        <f t="shared" si="2"/>
        <v>2</v>
      </c>
      <c r="K51" s="118">
        <v>-135.4</v>
      </c>
      <c r="L51" s="118">
        <f t="shared" si="2"/>
        <v>2</v>
      </c>
      <c r="M51" s="102"/>
      <c r="N51" s="102"/>
      <c r="O51" s="99"/>
    </row>
    <row r="52" spans="1:15" ht="303" customHeight="1">
      <c r="A52" s="1"/>
      <c r="B52" s="112">
        <f t="shared" si="0"/>
        <v>40</v>
      </c>
      <c r="C52" s="121" t="s">
        <v>180</v>
      </c>
      <c r="D52" s="117" t="s">
        <v>61</v>
      </c>
      <c r="E52" s="130" t="s">
        <v>7</v>
      </c>
      <c r="F52" s="130" t="s">
        <v>7</v>
      </c>
      <c r="G52" s="117" t="s">
        <v>166</v>
      </c>
      <c r="H52" s="130" t="s">
        <v>62</v>
      </c>
      <c r="I52" s="130" t="s">
        <v>297</v>
      </c>
      <c r="J52" s="118">
        <f>J53+J54+J55</f>
        <v>2</v>
      </c>
      <c r="K52" s="118">
        <v>-135.4</v>
      </c>
      <c r="L52" s="118">
        <f>L53+L54+L55</f>
        <v>2</v>
      </c>
      <c r="M52" s="102"/>
      <c r="N52" s="102"/>
      <c r="O52" s="99"/>
    </row>
    <row r="53" spans="1:15" ht="134.25" customHeight="1">
      <c r="A53" s="1"/>
      <c r="B53" s="112">
        <f t="shared" si="0"/>
        <v>41</v>
      </c>
      <c r="C53" s="121" t="s">
        <v>190</v>
      </c>
      <c r="D53" s="117" t="s">
        <v>61</v>
      </c>
      <c r="E53" s="130" t="s">
        <v>7</v>
      </c>
      <c r="F53" s="130" t="s">
        <v>7</v>
      </c>
      <c r="G53" s="117" t="s">
        <v>166</v>
      </c>
      <c r="H53" s="130" t="s">
        <v>88</v>
      </c>
      <c r="I53" s="130" t="s">
        <v>296</v>
      </c>
      <c r="J53" s="118"/>
      <c r="K53" s="118">
        <v>-104</v>
      </c>
      <c r="L53" s="118"/>
      <c r="M53" s="102"/>
      <c r="N53" s="102"/>
      <c r="O53" s="99"/>
    </row>
    <row r="54" spans="1:15" ht="129.75" customHeight="1">
      <c r="A54" s="1"/>
      <c r="B54" s="112">
        <f t="shared" si="0"/>
        <v>42</v>
      </c>
      <c r="C54" s="121" t="s">
        <v>189</v>
      </c>
      <c r="D54" s="117" t="s">
        <v>61</v>
      </c>
      <c r="E54" s="130" t="s">
        <v>7</v>
      </c>
      <c r="F54" s="130" t="s">
        <v>7</v>
      </c>
      <c r="G54" s="117" t="s">
        <v>166</v>
      </c>
      <c r="H54" s="130" t="s">
        <v>188</v>
      </c>
      <c r="I54" s="130" t="s">
        <v>295</v>
      </c>
      <c r="J54" s="118"/>
      <c r="K54" s="118">
        <v>-31.4</v>
      </c>
      <c r="L54" s="118"/>
      <c r="M54" s="102"/>
      <c r="N54" s="102"/>
      <c r="O54" s="99"/>
    </row>
    <row r="55" spans="1:15" ht="179.25" customHeight="1">
      <c r="A55" s="1"/>
      <c r="B55" s="112">
        <f t="shared" si="0"/>
        <v>43</v>
      </c>
      <c r="C55" s="135" t="s">
        <v>1</v>
      </c>
      <c r="D55" s="117" t="s">
        <v>61</v>
      </c>
      <c r="E55" s="130" t="s">
        <v>7</v>
      </c>
      <c r="F55" s="130" t="s">
        <v>7</v>
      </c>
      <c r="G55" s="117" t="s">
        <v>166</v>
      </c>
      <c r="H55" s="130" t="s">
        <v>94</v>
      </c>
      <c r="I55" s="130"/>
      <c r="J55" s="118">
        <v>2</v>
      </c>
      <c r="K55" s="118"/>
      <c r="L55" s="118">
        <v>2</v>
      </c>
      <c r="M55" s="102"/>
      <c r="N55" s="102"/>
      <c r="O55" s="99"/>
    </row>
    <row r="56" spans="1:15" ht="73.5" customHeight="1">
      <c r="A56" s="1"/>
      <c r="B56" s="112">
        <f t="shared" si="0"/>
        <v>44</v>
      </c>
      <c r="C56" s="113" t="s">
        <v>96</v>
      </c>
      <c r="D56" s="114" t="s">
        <v>61</v>
      </c>
      <c r="E56" s="114" t="s">
        <v>82</v>
      </c>
      <c r="F56" s="114"/>
      <c r="G56" s="114"/>
      <c r="H56" s="114"/>
      <c r="I56" s="114"/>
      <c r="J56" s="115">
        <f aca="true" t="shared" si="3" ref="J56:L59">J57</f>
        <v>183.04</v>
      </c>
      <c r="K56" s="115"/>
      <c r="L56" s="115">
        <f t="shared" si="3"/>
        <v>125.81</v>
      </c>
      <c r="M56" s="102"/>
      <c r="N56" s="102"/>
      <c r="O56" s="99"/>
    </row>
    <row r="57" spans="1:15" ht="100.5" customHeight="1">
      <c r="A57" s="1"/>
      <c r="B57" s="112">
        <f t="shared" si="0"/>
        <v>45</v>
      </c>
      <c r="C57" s="116" t="s">
        <v>34</v>
      </c>
      <c r="D57" s="117" t="s">
        <v>61</v>
      </c>
      <c r="E57" s="117" t="s">
        <v>82</v>
      </c>
      <c r="F57" s="117" t="s">
        <v>73</v>
      </c>
      <c r="G57" s="117"/>
      <c r="H57" s="117"/>
      <c r="I57" s="117"/>
      <c r="J57" s="118">
        <f t="shared" si="3"/>
        <v>183.04</v>
      </c>
      <c r="K57" s="118"/>
      <c r="L57" s="118">
        <f t="shared" si="3"/>
        <v>125.81</v>
      </c>
      <c r="M57" s="102"/>
      <c r="N57" s="102"/>
      <c r="O57" s="99"/>
    </row>
    <row r="58" spans="1:15" ht="229.5" customHeight="1">
      <c r="A58" s="1"/>
      <c r="B58" s="112">
        <f t="shared" si="0"/>
        <v>46</v>
      </c>
      <c r="C58" s="123" t="s">
        <v>184</v>
      </c>
      <c r="D58" s="117" t="s">
        <v>61</v>
      </c>
      <c r="E58" s="117" t="s">
        <v>82</v>
      </c>
      <c r="F58" s="117" t="s">
        <v>73</v>
      </c>
      <c r="G58" s="117" t="s">
        <v>163</v>
      </c>
      <c r="H58" s="117"/>
      <c r="I58" s="117"/>
      <c r="J58" s="118">
        <f t="shared" si="3"/>
        <v>183.04</v>
      </c>
      <c r="K58" s="118"/>
      <c r="L58" s="118">
        <f t="shared" si="3"/>
        <v>125.81</v>
      </c>
      <c r="M58" s="102"/>
      <c r="N58" s="102"/>
      <c r="O58" s="99"/>
    </row>
    <row r="59" spans="1:15" ht="166.5" customHeight="1">
      <c r="A59" s="1"/>
      <c r="B59" s="112">
        <f t="shared" si="0"/>
        <v>47</v>
      </c>
      <c r="C59" s="123" t="s">
        <v>183</v>
      </c>
      <c r="D59" s="117" t="s">
        <v>61</v>
      </c>
      <c r="E59" s="117" t="s">
        <v>82</v>
      </c>
      <c r="F59" s="117" t="s">
        <v>73</v>
      </c>
      <c r="G59" s="117" t="s">
        <v>164</v>
      </c>
      <c r="H59" s="117"/>
      <c r="I59" s="117"/>
      <c r="J59" s="118">
        <f t="shared" si="3"/>
        <v>183.04</v>
      </c>
      <c r="K59" s="118"/>
      <c r="L59" s="118">
        <f t="shared" si="3"/>
        <v>125.81</v>
      </c>
      <c r="M59" s="102"/>
      <c r="N59" s="102"/>
      <c r="O59" s="99"/>
    </row>
    <row r="60" spans="1:15" ht="277.5" customHeight="1">
      <c r="A60" s="1"/>
      <c r="B60" s="112">
        <f t="shared" si="0"/>
        <v>48</v>
      </c>
      <c r="C60" s="116" t="s">
        <v>182</v>
      </c>
      <c r="D60" s="117" t="s">
        <v>61</v>
      </c>
      <c r="E60" s="117" t="s">
        <v>82</v>
      </c>
      <c r="F60" s="117" t="s">
        <v>73</v>
      </c>
      <c r="G60" s="117" t="s">
        <v>167</v>
      </c>
      <c r="H60" s="117" t="s">
        <v>62</v>
      </c>
      <c r="I60" s="117"/>
      <c r="J60" s="118">
        <f>J61+J62+J63+J64</f>
        <v>183.04</v>
      </c>
      <c r="K60" s="118"/>
      <c r="L60" s="118">
        <f>L61+L62+L63+L64</f>
        <v>125.81</v>
      </c>
      <c r="M60" s="102"/>
      <c r="N60" s="102"/>
      <c r="O60" s="99"/>
    </row>
    <row r="61" spans="1:15" ht="166.5" customHeight="1">
      <c r="A61" s="1"/>
      <c r="B61" s="112">
        <f t="shared" si="0"/>
        <v>49</v>
      </c>
      <c r="C61" s="121" t="s">
        <v>186</v>
      </c>
      <c r="D61" s="117" t="s">
        <v>61</v>
      </c>
      <c r="E61" s="117" t="s">
        <v>82</v>
      </c>
      <c r="F61" s="117" t="s">
        <v>73</v>
      </c>
      <c r="G61" s="117" t="s">
        <v>167</v>
      </c>
      <c r="H61" s="117" t="s">
        <v>94</v>
      </c>
      <c r="I61" s="117"/>
      <c r="J61" s="118">
        <v>133.04</v>
      </c>
      <c r="K61" s="118"/>
      <c r="L61" s="118">
        <v>75.81</v>
      </c>
      <c r="M61" s="102"/>
      <c r="N61" s="102"/>
      <c r="O61" s="99"/>
    </row>
    <row r="62" spans="1:15" ht="128.25" customHeight="1">
      <c r="A62" s="1"/>
      <c r="B62" s="112">
        <f t="shared" si="0"/>
        <v>50</v>
      </c>
      <c r="C62" s="121" t="s">
        <v>154</v>
      </c>
      <c r="D62" s="117" t="s">
        <v>61</v>
      </c>
      <c r="E62" s="117" t="s">
        <v>82</v>
      </c>
      <c r="F62" s="117" t="s">
        <v>73</v>
      </c>
      <c r="G62" s="117" t="s">
        <v>167</v>
      </c>
      <c r="H62" s="117" t="s">
        <v>187</v>
      </c>
      <c r="I62" s="117"/>
      <c r="J62" s="118">
        <v>10</v>
      </c>
      <c r="K62" s="118"/>
      <c r="L62" s="118">
        <v>10</v>
      </c>
      <c r="M62" s="102"/>
      <c r="N62" s="102"/>
      <c r="O62" s="99"/>
    </row>
    <row r="63" spans="1:15" ht="134.25" customHeight="1">
      <c r="A63" s="1"/>
      <c r="B63" s="112">
        <f t="shared" si="0"/>
        <v>51</v>
      </c>
      <c r="C63" s="121" t="s">
        <v>92</v>
      </c>
      <c r="D63" s="117" t="s">
        <v>61</v>
      </c>
      <c r="E63" s="117" t="s">
        <v>82</v>
      </c>
      <c r="F63" s="117" t="s">
        <v>73</v>
      </c>
      <c r="G63" s="117" t="s">
        <v>167</v>
      </c>
      <c r="H63" s="117" t="s">
        <v>95</v>
      </c>
      <c r="I63" s="117"/>
      <c r="J63" s="118">
        <v>28</v>
      </c>
      <c r="K63" s="118"/>
      <c r="L63" s="118">
        <v>28</v>
      </c>
      <c r="M63" s="102"/>
      <c r="N63" s="102"/>
      <c r="O63" s="99"/>
    </row>
    <row r="64" spans="1:15" ht="139.5" customHeight="1">
      <c r="A64" s="1"/>
      <c r="B64" s="112">
        <f t="shared" si="0"/>
        <v>52</v>
      </c>
      <c r="C64" s="121" t="s">
        <v>93</v>
      </c>
      <c r="D64" s="117" t="s">
        <v>61</v>
      </c>
      <c r="E64" s="117" t="s">
        <v>82</v>
      </c>
      <c r="F64" s="117" t="s">
        <v>73</v>
      </c>
      <c r="G64" s="117" t="s">
        <v>167</v>
      </c>
      <c r="H64" s="117" t="s">
        <v>9</v>
      </c>
      <c r="I64" s="117"/>
      <c r="J64" s="118">
        <v>12</v>
      </c>
      <c r="K64" s="118"/>
      <c r="L64" s="118">
        <v>12</v>
      </c>
      <c r="M64" s="102"/>
      <c r="N64" s="102"/>
      <c r="O64" s="99"/>
    </row>
    <row r="65" spans="1:15" ht="90.75" customHeight="1">
      <c r="A65" s="1"/>
      <c r="B65" s="112">
        <f t="shared" si="0"/>
        <v>53</v>
      </c>
      <c r="C65" s="122" t="s">
        <v>151</v>
      </c>
      <c r="D65" s="114" t="s">
        <v>61</v>
      </c>
      <c r="E65" s="131" t="s">
        <v>85</v>
      </c>
      <c r="F65" s="131"/>
      <c r="G65" s="131"/>
      <c r="H65" s="131"/>
      <c r="I65" s="131" t="s">
        <v>300</v>
      </c>
      <c r="J65" s="115">
        <f aca="true" t="shared" si="4" ref="J65:L68">J66</f>
        <v>713.5</v>
      </c>
      <c r="K65" s="115">
        <v>135.4</v>
      </c>
      <c r="L65" s="115">
        <f t="shared" si="4"/>
        <v>713.5</v>
      </c>
      <c r="M65" s="102"/>
      <c r="N65" s="102"/>
      <c r="O65" s="99"/>
    </row>
    <row r="66" spans="1:15" ht="160.5" customHeight="1">
      <c r="A66" s="1"/>
      <c r="B66" s="112">
        <f t="shared" si="0"/>
        <v>54</v>
      </c>
      <c r="C66" s="119" t="s">
        <v>52</v>
      </c>
      <c r="D66" s="117" t="s">
        <v>61</v>
      </c>
      <c r="E66" s="117" t="s">
        <v>85</v>
      </c>
      <c r="F66" s="117" t="s">
        <v>80</v>
      </c>
      <c r="G66" s="117"/>
      <c r="H66" s="117"/>
      <c r="I66" s="117" t="s">
        <v>300</v>
      </c>
      <c r="J66" s="118">
        <f t="shared" si="4"/>
        <v>713.5</v>
      </c>
      <c r="K66" s="118">
        <v>135.4</v>
      </c>
      <c r="L66" s="118">
        <f t="shared" si="4"/>
        <v>713.5</v>
      </c>
      <c r="M66" s="102"/>
      <c r="N66" s="102"/>
      <c r="O66" s="99"/>
    </row>
    <row r="67" spans="1:15" ht="216.75" customHeight="1">
      <c r="A67" s="1"/>
      <c r="B67" s="112">
        <f t="shared" si="0"/>
        <v>55</v>
      </c>
      <c r="C67" s="123" t="s">
        <v>184</v>
      </c>
      <c r="D67" s="117" t="s">
        <v>61</v>
      </c>
      <c r="E67" s="117" t="s">
        <v>85</v>
      </c>
      <c r="F67" s="117" t="s">
        <v>80</v>
      </c>
      <c r="G67" s="117" t="s">
        <v>163</v>
      </c>
      <c r="H67" s="117"/>
      <c r="I67" s="117" t="s">
        <v>300</v>
      </c>
      <c r="J67" s="118">
        <f t="shared" si="4"/>
        <v>713.5</v>
      </c>
      <c r="K67" s="118">
        <v>135.4</v>
      </c>
      <c r="L67" s="118">
        <f t="shared" si="4"/>
        <v>713.5</v>
      </c>
      <c r="M67" s="102"/>
      <c r="N67" s="102"/>
      <c r="O67" s="99"/>
    </row>
    <row r="68" spans="1:15" ht="177.75" customHeight="1">
      <c r="A68" s="1"/>
      <c r="B68" s="112">
        <f t="shared" si="0"/>
        <v>56</v>
      </c>
      <c r="C68" s="123" t="s">
        <v>183</v>
      </c>
      <c r="D68" s="117" t="s">
        <v>61</v>
      </c>
      <c r="E68" s="117" t="s">
        <v>85</v>
      </c>
      <c r="F68" s="117" t="s">
        <v>80</v>
      </c>
      <c r="G68" s="117" t="s">
        <v>164</v>
      </c>
      <c r="H68" s="117"/>
      <c r="I68" s="117" t="s">
        <v>300</v>
      </c>
      <c r="J68" s="118">
        <f t="shared" si="4"/>
        <v>713.5</v>
      </c>
      <c r="K68" s="118">
        <v>135.4</v>
      </c>
      <c r="L68" s="118">
        <f t="shared" si="4"/>
        <v>713.5</v>
      </c>
      <c r="M68" s="102"/>
      <c r="N68" s="102"/>
      <c r="O68" s="99"/>
    </row>
    <row r="69" spans="1:15" ht="324.75" customHeight="1">
      <c r="A69" s="1"/>
      <c r="B69" s="112">
        <f t="shared" si="0"/>
        <v>57</v>
      </c>
      <c r="C69" s="116" t="s">
        <v>181</v>
      </c>
      <c r="D69" s="117" t="s">
        <v>61</v>
      </c>
      <c r="E69" s="117" t="s">
        <v>85</v>
      </c>
      <c r="F69" s="117" t="s">
        <v>80</v>
      </c>
      <c r="G69" s="117" t="s">
        <v>165</v>
      </c>
      <c r="H69" s="117" t="s">
        <v>62</v>
      </c>
      <c r="I69" s="117" t="s">
        <v>300</v>
      </c>
      <c r="J69" s="118">
        <f>J70+J71+J72+J73</f>
        <v>713.5</v>
      </c>
      <c r="K69" s="118">
        <v>135.4</v>
      </c>
      <c r="L69" s="118">
        <f>L70+L71+L72+L73</f>
        <v>713.5</v>
      </c>
      <c r="M69" s="102"/>
      <c r="N69" s="102"/>
      <c r="O69" s="99"/>
    </row>
    <row r="70" spans="1:15" ht="175.5" customHeight="1">
      <c r="A70" s="1"/>
      <c r="B70" s="112">
        <f t="shared" si="0"/>
        <v>58</v>
      </c>
      <c r="C70" s="134" t="s">
        <v>190</v>
      </c>
      <c r="D70" s="117" t="s">
        <v>61</v>
      </c>
      <c r="E70" s="117" t="s">
        <v>85</v>
      </c>
      <c r="F70" s="117" t="s">
        <v>80</v>
      </c>
      <c r="G70" s="117" t="s">
        <v>165</v>
      </c>
      <c r="H70" s="117" t="s">
        <v>88</v>
      </c>
      <c r="I70" s="117"/>
      <c r="J70" s="118">
        <v>444</v>
      </c>
      <c r="K70" s="118"/>
      <c r="L70" s="118">
        <v>444</v>
      </c>
      <c r="M70" s="102"/>
      <c r="N70" s="102"/>
      <c r="O70" s="99"/>
    </row>
    <row r="71" spans="1:15" ht="157.5" customHeight="1">
      <c r="A71" s="1"/>
      <c r="B71" s="112">
        <f t="shared" si="0"/>
        <v>59</v>
      </c>
      <c r="C71" s="134" t="s">
        <v>189</v>
      </c>
      <c r="D71" s="117" t="s">
        <v>61</v>
      </c>
      <c r="E71" s="117" t="s">
        <v>85</v>
      </c>
      <c r="F71" s="117" t="s">
        <v>80</v>
      </c>
      <c r="G71" s="117" t="s">
        <v>165</v>
      </c>
      <c r="H71" s="117" t="s">
        <v>188</v>
      </c>
      <c r="I71" s="117"/>
      <c r="J71" s="118">
        <v>134.1</v>
      </c>
      <c r="K71" s="118"/>
      <c r="L71" s="118">
        <v>134.1</v>
      </c>
      <c r="M71" s="102"/>
      <c r="N71" s="102"/>
      <c r="O71" s="99"/>
    </row>
    <row r="72" spans="1:15" ht="157.5" customHeight="1">
      <c r="A72" s="1"/>
      <c r="B72" s="112"/>
      <c r="C72" s="134" t="s">
        <v>190</v>
      </c>
      <c r="D72" s="117" t="s">
        <v>61</v>
      </c>
      <c r="E72" s="117" t="s">
        <v>85</v>
      </c>
      <c r="F72" s="117" t="s">
        <v>80</v>
      </c>
      <c r="G72" s="117" t="s">
        <v>282</v>
      </c>
      <c r="H72" s="117" t="s">
        <v>88</v>
      </c>
      <c r="I72" s="136" t="s">
        <v>299</v>
      </c>
      <c r="J72" s="137">
        <v>104</v>
      </c>
      <c r="K72" s="137">
        <v>104</v>
      </c>
      <c r="L72" s="118">
        <v>104</v>
      </c>
      <c r="M72" s="102"/>
      <c r="N72" s="102"/>
      <c r="O72" s="99"/>
    </row>
    <row r="73" spans="1:15" ht="157.5" customHeight="1">
      <c r="A73" s="1"/>
      <c r="B73" s="112"/>
      <c r="C73" s="134" t="s">
        <v>189</v>
      </c>
      <c r="D73" s="117" t="s">
        <v>61</v>
      </c>
      <c r="E73" s="117" t="s">
        <v>85</v>
      </c>
      <c r="F73" s="117" t="s">
        <v>80</v>
      </c>
      <c r="G73" s="117" t="s">
        <v>282</v>
      </c>
      <c r="H73" s="117" t="s">
        <v>188</v>
      </c>
      <c r="I73" s="136" t="s">
        <v>298</v>
      </c>
      <c r="J73" s="137">
        <v>31.4</v>
      </c>
      <c r="K73" s="137">
        <v>31.4</v>
      </c>
      <c r="L73" s="118">
        <v>31.4</v>
      </c>
      <c r="M73" s="102"/>
      <c r="N73" s="102"/>
      <c r="O73" s="99"/>
    </row>
    <row r="74" spans="1:15" ht="114.75" customHeight="1">
      <c r="A74" s="1"/>
      <c r="B74" s="112">
        <f>B71+1</f>
        <v>60</v>
      </c>
      <c r="C74" s="138" t="s">
        <v>86</v>
      </c>
      <c r="D74" s="139" t="s">
        <v>61</v>
      </c>
      <c r="E74" s="139" t="s">
        <v>216</v>
      </c>
      <c r="F74" s="139" t="s">
        <v>216</v>
      </c>
      <c r="G74" s="139" t="s">
        <v>217</v>
      </c>
      <c r="H74" s="139" t="s">
        <v>218</v>
      </c>
      <c r="I74" s="139"/>
      <c r="J74" s="140">
        <v>62.46</v>
      </c>
      <c r="K74" s="140"/>
      <c r="L74" s="115">
        <v>125.19</v>
      </c>
      <c r="M74" s="102"/>
      <c r="N74" s="141"/>
      <c r="O74" s="99"/>
    </row>
    <row r="75" spans="1:15" ht="119.25" customHeight="1">
      <c r="A75" s="1"/>
      <c r="B75" s="305" t="s">
        <v>33</v>
      </c>
      <c r="C75" s="305"/>
      <c r="D75" s="305"/>
      <c r="E75" s="305"/>
      <c r="F75" s="305"/>
      <c r="G75" s="305"/>
      <c r="H75" s="140"/>
      <c r="I75" s="140"/>
      <c r="J75" s="140">
        <f>J13+J33+J41+J48+J56+J65+J74</f>
        <v>2498.4</v>
      </c>
      <c r="K75" s="140"/>
      <c r="L75" s="140">
        <f>L13+L33+L41+L48+L56+L65+L74</f>
        <v>2503.9</v>
      </c>
      <c r="M75" s="102"/>
      <c r="N75" s="102"/>
      <c r="O75" s="99"/>
    </row>
    <row r="76" spans="2:15" ht="64.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99"/>
    </row>
    <row r="77" spans="2:15" ht="45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 ht="45.7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3" ht="34.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</sheetData>
  <sheetProtection/>
  <mergeCells count="4">
    <mergeCell ref="B9:L9"/>
    <mergeCell ref="H10:L10"/>
    <mergeCell ref="B75:G75"/>
    <mergeCell ref="H4:M7"/>
  </mergeCells>
  <printOptions/>
  <pageMargins left="0.7" right="0.7" top="0.75" bottom="0.75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2017-03-31T03:39:35Z</cp:lastPrinted>
  <dcterms:created xsi:type="dcterms:W3CDTF">2007-09-12T09:25:25Z</dcterms:created>
  <dcterms:modified xsi:type="dcterms:W3CDTF">2017-03-31T08:32:44Z</dcterms:modified>
  <cp:category/>
  <cp:version/>
  <cp:contentType/>
  <cp:contentStatus/>
</cp:coreProperties>
</file>