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1"/>
  </bookViews>
  <sheets>
    <sheet name="прил   5" sheetId="1" r:id="rId1"/>
    <sheet name="прил 9" sheetId="2" r:id="rId2"/>
    <sheet name="прил  11" sheetId="3" r:id="rId3"/>
    <sheet name="прил13" sheetId="4" r:id="rId4"/>
  </sheets>
  <definedNames>
    <definedName name="_Toc105952697" localSheetId="1">'прил 9'!#REF!</definedName>
    <definedName name="_Toc105952698" localSheetId="1">'прил 9'!#REF!</definedName>
    <definedName name="_xlnm.Print_Area" localSheetId="0">'прил   5'!$A$1:$P$60</definedName>
    <definedName name="_xlnm.Print_Area" localSheetId="2">'прил  11'!$A$1:$M$94</definedName>
    <definedName name="_xlnm.Print_Area" localSheetId="1">'прил 9'!$A$1:$J$39</definedName>
    <definedName name="_xlnm.Print_Area" localSheetId="3">'прил13'!$A$1:$N$111</definedName>
    <definedName name="п" localSheetId="2">#REF!</definedName>
    <definedName name="п" localSheetId="1">#REF!</definedName>
    <definedName name="п" localSheetId="3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<sst xmlns="http://schemas.openxmlformats.org/spreadsheetml/2006/main" count="1137" uniqueCount="322">
  <si>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</si>
  <si>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</si>
  <si>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</si>
  <si>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</si>
  <si>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</si>
  <si>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</si>
  <si>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</si>
  <si>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</si>
  <si>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</si>
  <si>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</si>
  <si>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Наименование</t>
  </si>
  <si>
    <t>Код главы администратора*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</si>
  <si>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</si>
  <si>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</si>
  <si>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</si>
  <si>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</si>
  <si>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</si>
  <si>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</si>
  <si>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</si>
  <si>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</si>
  <si>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</si>
  <si>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</si>
  <si>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</si>
  <si>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</si>
  <si>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</si>
  <si>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</si>
  <si>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</si>
  <si>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</si>
  <si>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</si>
  <si>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</si>
  <si>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</si>
  <si>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</si>
  <si>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</si>
  <si>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</si>
  <si>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</si>
  <si>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</si>
  <si>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</si>
  <si>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</si>
  <si>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</si>
  <si>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</si>
  <si>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</si>
  <si>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</si>
  <si>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</si>
  <si>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</si>
  <si>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</si>
  <si>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</si>
  <si>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</si>
  <si>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</si>
  <si>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</si>
  <si>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</si>
  <si>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</si>
  <si>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</si>
  <si>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</si>
  <si>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</si>
  <si>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</si>
  <si>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</si>
  <si>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</si>
  <si>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</si>
  <si>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</si>
  <si>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</si>
  <si>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</si>
  <si>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</si>
  <si>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</si>
  <si>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</si>
  <si>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</si>
  <si>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</si>
  <si>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</si>
  <si>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</si>
  <si>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Дотации на выравнивание бюджетной обеспеченности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</si>
  <si>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</si>
  <si>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</si>
  <si>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</si>
  <si>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</si>
  <si>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</si>
  <si>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</si>
  <si>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</si>
  <si>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</si>
  <si>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05</t>
  </si>
  <si>
    <t>08</t>
  </si>
  <si>
    <t xml:space="preserve">Культура 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</si>
  <si>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</si>
  <si>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</si>
  <si>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</si>
  <si>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</si>
  <si>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</si>
  <si>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</si>
  <si>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</si>
  <si>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</si>
  <si>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</si>
  <si>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</si>
  <si>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</si>
  <si>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</si>
  <si>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</si>
  <si>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</si>
  <si>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</si>
  <si>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</si>
  <si>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</si>
  <si>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</si>
  <si>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</si>
  <si>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</si>
  <si>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</si>
  <si>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</si>
  <si>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</si>
  <si>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</si>
  <si>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</si>
  <si>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</si>
  <si>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</si>
  <si>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</si>
  <si>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</si>
  <si>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</si>
  <si>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</si>
  <si>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</si>
  <si>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</si>
  <si>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</si>
  <si>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</si>
  <si>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</si>
  <si>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</si>
  <si>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</si>
  <si>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</si>
  <si>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</si>
  <si>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</si>
  <si>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</si>
  <si>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</si>
  <si>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</si>
  <si>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</si>
  <si>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</si>
  <si>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</si>
  <si>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</si>
  <si>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</si>
  <si>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</si>
  <si>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</si>
  <si>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</si>
  <si>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</si>
  <si>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</si>
  <si>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</si>
  <si>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</si>
  <si>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</si>
  <si>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</si>
  <si>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</si>
  <si>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</si>
  <si>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</si>
  <si>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</si>
  <si>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</si>
  <si>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</si>
  <si>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</si>
  <si>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</si>
  <si>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</si>
  <si>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</si>
  <si>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</si>
  <si>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</si>
  <si>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</si>
  <si>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</si>
  <si>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</si>
  <si>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0110300000</t>
  </si>
  <si>
    <t>0309</t>
  </si>
  <si>
    <t>0412</t>
  </si>
  <si>
    <t>010А101100</t>
  </si>
  <si>
    <t>010А101110</t>
  </si>
  <si>
    <t>010А101190</t>
  </si>
  <si>
    <t>990000Ш600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</si>
  <si>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</si>
  <si>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</si>
  <si>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Муниципальная программа "Комплексное развитие территории Хабаровского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</si>
  <si>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</si>
  <si>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</si>
  <si>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</si>
  <si>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</si>
  <si>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</si>
  <si>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0110351180</t>
  </si>
  <si>
    <t>НАЦИОНАЛЬНАЯ ОБОРОНА</t>
  </si>
  <si>
    <t>Мобилизационная и вневойсковая подготовка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</si>
  <si>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</si>
  <si>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</si>
  <si>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</si>
  <si>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</si>
  <si>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</si>
  <si>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</si>
  <si>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t>8</t>
  </si>
  <si>
    <t>0100000</t>
  </si>
  <si>
    <t>0100801</t>
  </si>
  <si>
    <t>122</t>
  </si>
  <si>
    <t>99</t>
  </si>
  <si>
    <t>9990000</t>
  </si>
  <si>
    <t>999</t>
  </si>
  <si>
    <t>1 06 06033 10 0000 110</t>
  </si>
  <si>
    <t>Приложение 11</t>
  </si>
  <si>
    <t>Дотации бюджетам сельских поселений на выравнивание бюджетной обеспеченности</t>
  </si>
  <si>
    <t>990А018000</t>
  </si>
  <si>
    <t>101 00000 00 0000 000</t>
  </si>
  <si>
    <t>Дотации бюджетам бюджетной системы Российской Федерации</t>
  </si>
  <si>
    <t>1.2</t>
  </si>
  <si>
    <t>1.3</t>
  </si>
  <si>
    <t>1.4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</si>
  <si>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</si>
  <si>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"Повышение качества управления муниципальным имуществом и земельными ресурсами Хабаровского сельского поселения на 2018-2020г"</t>
  </si>
  <si>
    <t>Изменения  (+/-)</t>
  </si>
  <si>
    <t>Изменения (+/ -)</t>
  </si>
  <si>
    <t>Изменения (+/-)</t>
  </si>
  <si>
    <t>10</t>
  </si>
  <si>
    <t>Жилищно-коммунальное хозяйство</t>
  </si>
  <si>
    <t>Благоустройство</t>
  </si>
  <si>
    <t>0120000000</t>
  </si>
  <si>
    <t>0120100000</t>
  </si>
  <si>
    <t>853</t>
  </si>
  <si>
    <t>Штрафы, пени</t>
  </si>
  <si>
    <t>0130300001</t>
  </si>
  <si>
    <t>0500</t>
  </si>
  <si>
    <t>0503</t>
  </si>
  <si>
    <t>1.1</t>
  </si>
  <si>
    <t>Обеспечение проведения выборов и референдумов</t>
  </si>
  <si>
    <t>0107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</si>
  <si>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</si>
  <si>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Сумма с учетом изменений на 2019 год тыс.руб.</t>
  </si>
  <si>
    <t>Поступление доходов в бюджет муниципального образования Хабаровское сельское поселение в 2019 году</t>
  </si>
  <si>
    <t>Распределение    
бюджета муниципального образования  Хабаровское сельское поселение  по разделам и подразделам функциональной классификации расходов на 2019  год</t>
  </si>
  <si>
    <t>2019г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</si>
  <si>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"Хабаровское сельское поселение" на 2019 год</t>
  </si>
  <si>
    <t>Сумма на 2019г</t>
  </si>
  <si>
    <t>Сумма  с учетом  изменений на  2019 год                      тыс.рублей</t>
  </si>
  <si>
    <t>Ведомственная структура расходов бюджета муниципального образования Хабаровское сельское поселение на 2019 год</t>
  </si>
  <si>
    <t>РЕЗЕРВНЫЕ ФОНДЫ</t>
  </si>
  <si>
    <t>Субвенция на осуществление первичного воинского учета на территориях, где отсутствуют военные комиссариаты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</si>
  <si>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36"/>
        <rFont val="Times New Roman"/>
        <family val="1"/>
      </rPr>
      <t>1</t>
    </r>
    <r>
      <rPr>
        <sz val="36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</si>
  <si>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36"/>
        <rFont val="Times New Roman"/>
        <family val="1"/>
      </rPr>
      <t xml:space="preserve"> </t>
    </r>
    <r>
      <rPr>
        <i/>
        <sz val="36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</si>
  <si>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36"/>
        <color indexed="10"/>
        <rFont val="Times New Roman"/>
        <family val="1"/>
      </rPr>
      <t xml:space="preserve"> </t>
    </r>
  </si>
  <si>
    <t>Сумма с учетом изменений на 2019 год    тыс.рублей</t>
  </si>
  <si>
    <t>ЖИЛИЩНО-КОММУНАЛЬНОЕ ХОЗЯЙСТВО</t>
  </si>
  <si>
    <t>ОБЩЕГОСУДАРСТВЕННЫЕ ВОПРОСЫ</t>
  </si>
  <si>
    <t>КУЛЬТУРА, КИНЕМАТОГРАФИЯ</t>
  </si>
  <si>
    <t xml:space="preserve">ФИЗИЧЕСКАЯ КУЛЬТУРА И СПОРТ </t>
  </si>
  <si>
    <t>ИТОГО РАСХОДОВ</t>
  </si>
  <si>
    <t>Муниципальная программа "Комплексное развитие территории Хабаровского сельского поселения"</t>
  </si>
  <si>
    <t>Подпрограмма "Развитие  экономического и налогового потенциала Хабаровского сельского поселения"</t>
  </si>
  <si>
    <t>Подпрограмма "Устойчивое развитие систем жизнеобеспечения  Хабаровского сельского поселения"</t>
  </si>
  <si>
    <t>Подпрограмма "Развитие социально-культурной сферы Хабаровского сельского поселения"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</si>
  <si>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</si>
  <si>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</si>
  <si>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</si>
  <si>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физической культуры и спорта в рамках подпрограммы "Развитие социально-культурной сферы" МП "Комплексное развитие территории Хабаровского сельского поселения"</t>
  </si>
  <si>
    <t>Муниципальная программа "Комплексное развитие территории Хабаровское сельского поселения"</t>
  </si>
  <si>
    <t>202 35118 10 0000 150</t>
  </si>
  <si>
    <t>2 02 03015 10 0000 150</t>
  </si>
  <si>
    <t>2 02 15001 10 0000 150</t>
  </si>
  <si>
    <t>2 02 15000 00 0000 150</t>
  </si>
  <si>
    <t>2 02 10000 00 0000 150</t>
  </si>
  <si>
    <t xml:space="preserve">Иные межбюджетные трансферты  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</si>
  <si>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</si>
  <si>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Субсидия на оплату труда работникам бюджетной сферы</t>
  </si>
  <si>
    <t>01301S8500</t>
  </si>
  <si>
    <t>01303S8500</t>
  </si>
  <si>
    <t>010А1S8500</t>
  </si>
  <si>
    <t>990А0S8500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</si>
  <si>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</si>
  <si>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Развитие молодежной политики в рамках подпрограммы "Развитие социально-культурной сферы"</t>
  </si>
  <si>
    <t>Фонд оплаты труда государственных (муниципальных) органов</t>
  </si>
  <si>
    <t>010А100000</t>
  </si>
  <si>
    <t>Приложение 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</si>
  <si>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</si>
  <si>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Приложение 13</t>
  </si>
  <si>
    <t xml:space="preserve"> 2 02 40000 00 0000 150</t>
  </si>
  <si>
    <t>202 45160 10 0000 150</t>
  </si>
  <si>
    <t xml:space="preserve"> </t>
  </si>
  <si>
    <t>Субвенции бюджетам сельских поселенйи на осуществление первичного воинского учета на территориях, где отсутствуют военные комиссариаты</t>
  </si>
  <si>
    <t>Сумма  с учетом изменений на 2019 год тыс.рублей</t>
  </si>
  <si>
    <t>25170</t>
  </si>
  <si>
    <t>83360</t>
  </si>
  <si>
    <t>32050</t>
  </si>
  <si>
    <t>106140</t>
  </si>
  <si>
    <t>118540</t>
  </si>
  <si>
    <t>392540</t>
  </si>
  <si>
    <t>1230</t>
  </si>
  <si>
    <t>21050</t>
  </si>
  <si>
    <t>69720</t>
  </si>
  <si>
    <t>61050</t>
  </si>
  <si>
    <t>202170</t>
  </si>
  <si>
    <t>1000</t>
  </si>
  <si>
    <t>178960</t>
  </si>
  <si>
    <t>592610</t>
  </si>
  <si>
    <t>09</t>
  </si>
  <si>
    <t>Обеспечение пожарной безопасности</t>
  </si>
  <si>
    <t>0120300000</t>
  </si>
  <si>
    <t>990000Ш500</t>
  </si>
  <si>
    <t>Подпрограмма "Устойчивое развитие систем жизнеобеспечения Хабаровского сельского поселения"</t>
  </si>
  <si>
    <t>00</t>
  </si>
  <si>
    <t xml:space="preserve">Итого </t>
  </si>
  <si>
    <t>0310</t>
  </si>
  <si>
    <t xml:space="preserve">Обеспечение защиты населения и территории поселения от чрезвычайных ситуаций природного и техногенного характера  </t>
  </si>
  <si>
    <t>Развитие физической культуры и спорта</t>
  </si>
  <si>
    <t>0110400000</t>
  </si>
  <si>
    <t>01000000000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</si>
  <si>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Хабаровское сельское поселение"</t>
  </si>
  <si>
    <t>243</t>
  </si>
  <si>
    <t>Закупка товаров, работ  и услуг в целях капитального ремонта государственного(муниципального) имущества</t>
  </si>
  <si>
    <t>0120200000</t>
  </si>
  <si>
    <t>Обеспечивающая подпрограмма" Обеспечение деятельности Администрации МО Хабаровское сельское поселение"</t>
  </si>
  <si>
    <t>Обеспечение безопасности населения</t>
  </si>
  <si>
    <t xml:space="preserve">Защита  населения и территории поселения от чрезвычайных ситуаций природного и техногенного характера,гражданская оборона </t>
  </si>
  <si>
    <t>Повышение уровня благоустройства в рамках подпрограммы "Устойчивое развитие систем жизнеобеспечения" МП "Комплексное развитие территории Хабаровского сельского поселения"</t>
  </si>
  <si>
    <t xml:space="preserve">Защита населения и территории поселения от чрезвычайных ситуаций природного и техногенного характера, гражданская оборона  </t>
  </si>
  <si>
    <t xml:space="preserve"> Благоустройства</t>
  </si>
  <si>
    <t>111 05025 10 0000 120</t>
  </si>
  <si>
    <t>Неналоговые доходы</t>
  </si>
  <si>
    <t>111 00000 00 0000 000</t>
  </si>
  <si>
    <t>20240014 10 0000 150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</si>
  <si>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2015-2018 г.г"</t>
  </si>
  <si>
    <t>150000</t>
  </si>
  <si>
    <t xml:space="preserve">Дорожное хозяйство </t>
  </si>
  <si>
    <t>0120400000</t>
  </si>
  <si>
    <t>01204000000</t>
  </si>
  <si>
    <t>Муниципальная программа "Комплексное развитие территории Хабаровского сельского поселения "</t>
  </si>
  <si>
    <t>Подпрограмма "Содержание и ремонт автомобильных дорог общего пользования местного значения и искусственных сооружений на территории Хабаровского сельского поселения "</t>
  </si>
  <si>
    <t>Подпрограмма "Развитие социально-культурной сферы Хабаровского сельского поселения "</t>
  </si>
  <si>
    <t>01104S7900</t>
  </si>
  <si>
    <t>012040000</t>
  </si>
  <si>
    <t>0409</t>
  </si>
  <si>
    <t xml:space="preserve">Дорожное хозяйство (дорожные фонды)" </t>
  </si>
  <si>
    <t>4341627,90</t>
  </si>
  <si>
    <t>к решению сельского Совета депутатов №12/2 от 25.12.2019г "О   внесении изменений и дополнений в бюджет МО Хабаровское сельское поселение на 2019г и на плановый период 2020-2021 годов"</t>
  </si>
  <si>
    <t>к решению сессии сельского Совета депутатов №12/2 от 25.12.2019г "О внесении изменений и дополнений в бюджет МО Хабаровское сельское поселение на 2019год и на плановый период 2020-2021 годов"</t>
  </si>
  <si>
    <t>01302S7502</t>
  </si>
  <si>
    <t xml:space="preserve">Приложение  9
к решению  сессии сельского Совета депутатов №12/2 от 25.12.2019г "О внесении изменений и дополнений в бюджет МО  Хабаровское СП на 2019 год и на плановый период 2020 - 2021 годов"
</t>
  </si>
  <si>
    <t>к решению сессии сельского Совета депутатов №12/2 от  25.12.2019г "О внесении изменений и дополнений в бюджет МО Хабаровское         СП на 2019г и на плановый период 2020-2021годов"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</si>
</sst>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#,##0.00\ &quot;₽&quot;"/>
    <numFmt numFmtId="183" formatCode="#,##0.000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50"/>
      <name val="Times New Roman"/>
      <family val="1"/>
    </font>
    <font>
      <sz val="60"/>
      <name val="Times New Roman"/>
      <family val="1"/>
    </font>
    <font>
      <sz val="72"/>
      <name val="Times New Roman"/>
      <family val="1"/>
    </font>
    <font>
      <sz val="65"/>
      <name val="Arial Cyr"/>
      <family val="0"/>
    </font>
    <font>
      <sz val="60"/>
      <name val="Arial Cyr"/>
      <family val="0"/>
    </font>
    <font>
      <sz val="42"/>
      <name val="Times New Roman"/>
      <family val="1"/>
    </font>
    <font>
      <sz val="26"/>
      <name val="Times New Roman"/>
      <family val="1"/>
    </font>
    <font>
      <vertAlign val="superscript"/>
      <sz val="36"/>
      <name val="Times New Roman"/>
      <family val="1"/>
    </font>
    <font>
      <i/>
      <sz val="36"/>
      <name val="Times New Roman"/>
      <family val="1"/>
    </font>
    <font>
      <i/>
      <sz val="36"/>
      <color indexed="10"/>
      <name val="Times New Roman"/>
      <family val="1"/>
    </font>
    <font>
      <sz val="36"/>
      <color indexed="8"/>
      <name val="Times New Roman"/>
      <family val="1"/>
    </font>
    <font>
      <b/>
      <sz val="36"/>
      <color indexed="10"/>
      <name val="Times New Roman"/>
      <family val="1"/>
    </font>
    <font>
      <sz val="36"/>
      <color indexed="1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sz val="46"/>
      <name val="Times New Roman"/>
      <family val="1"/>
    </font>
    <font>
      <b/>
      <sz val="72"/>
      <name val="Times New Roman"/>
      <family val="1"/>
    </font>
    <font>
      <sz val="72"/>
      <color indexed="8"/>
      <name val="Times New Roman"/>
      <family val="1"/>
    </font>
    <font>
      <sz val="68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b/>
      <sz val="60"/>
      <name val="Times New Roman"/>
      <family val="1"/>
    </font>
    <font>
      <b/>
      <sz val="52"/>
      <name val="Times New Roman"/>
      <family val="1"/>
    </font>
    <font>
      <sz val="40"/>
      <name val="Times New Roman"/>
      <family val="1"/>
    </font>
    <font>
      <sz val="40"/>
      <name val="Arial Cyr"/>
      <family val="0"/>
    </font>
    <font>
      <b/>
      <sz val="40"/>
      <name val="Times New Roman"/>
      <family val="1"/>
    </font>
    <font>
      <b/>
      <sz val="52"/>
      <color indexed="8"/>
      <name val="Times New Roman"/>
      <family val="1"/>
    </font>
    <font>
      <sz val="52"/>
      <name val="Times New Roman"/>
      <family val="1"/>
    </font>
    <font>
      <sz val="55"/>
      <color indexed="8"/>
      <name val="Times New Roman"/>
      <family val="1"/>
    </font>
    <font>
      <sz val="40"/>
      <color indexed="8"/>
      <name val="Times New Roman"/>
      <family val="1"/>
    </font>
    <font>
      <sz val="60"/>
      <color indexed="8"/>
      <name val="Times New Roman"/>
      <family val="1"/>
    </font>
    <font>
      <b/>
      <sz val="60"/>
      <color indexed="8"/>
      <name val="Times New Roman"/>
      <family val="1"/>
    </font>
    <font>
      <b/>
      <sz val="5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0" fillId="0" borderId="0">
      <alignment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74" fillId="0" borderId="0">
      <alignment/>
      <protection/>
    </xf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2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wrapText="1"/>
    </xf>
    <xf numFmtId="0" fontId="21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justify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0" fontId="22" fillId="0" borderId="0" xfId="0" applyFont="1" applyAlignment="1">
      <alignment/>
    </xf>
    <xf numFmtId="0" fontId="33" fillId="33" borderId="10" xfId="0" applyFont="1" applyFill="1" applyBorder="1" applyAlignment="1">
      <alignment wrapText="1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wrapText="1"/>
    </xf>
    <xf numFmtId="0" fontId="36" fillId="0" borderId="0" xfId="0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right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wrapText="1"/>
    </xf>
    <xf numFmtId="0" fontId="44" fillId="0" borderId="10" xfId="54" applyFont="1" applyFill="1" applyBorder="1" applyAlignment="1">
      <alignment horizontal="left" wrapText="1"/>
      <protection/>
    </xf>
    <xf numFmtId="49" fontId="42" fillId="0" borderId="10" xfId="0" applyNumberFormat="1" applyFont="1" applyFill="1" applyBorder="1" applyAlignment="1">
      <alignment horizontal="center" wrapText="1"/>
    </xf>
    <xf numFmtId="2" fontId="42" fillId="0" borderId="10" xfId="0" applyNumberFormat="1" applyFont="1" applyFill="1" applyBorder="1" applyAlignment="1">
      <alignment horizontal="center" wrapText="1"/>
    </xf>
    <xf numFmtId="0" fontId="44" fillId="0" borderId="12" xfId="54" applyFont="1" applyFill="1" applyBorder="1" applyAlignment="1">
      <alignment horizontal="left" wrapText="1"/>
      <protection/>
    </xf>
    <xf numFmtId="49" fontId="42" fillId="0" borderId="13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wrapText="1"/>
    </xf>
    <xf numFmtId="49" fontId="46" fillId="0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49" fontId="50" fillId="0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8" fillId="0" borderId="10" xfId="0" applyFont="1" applyBorder="1" applyAlignment="1">
      <alignment wrapText="1"/>
    </xf>
    <xf numFmtId="49" fontId="48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/>
    </xf>
    <xf numFmtId="49" fontId="50" fillId="34" borderId="10" xfId="0" applyNumberFormat="1" applyFont="1" applyFill="1" applyBorder="1" applyAlignment="1">
      <alignment horizontal="center" wrapText="1"/>
    </xf>
    <xf numFmtId="2" fontId="50" fillId="34" borderId="10" xfId="0" applyNumberFormat="1" applyFont="1" applyFill="1" applyBorder="1" applyAlignment="1">
      <alignment horizontal="center" wrapText="1"/>
    </xf>
    <xf numFmtId="2" fontId="48" fillId="34" borderId="10" xfId="0" applyNumberFormat="1" applyFont="1" applyFill="1" applyBorder="1" applyAlignment="1">
      <alignment horizontal="center"/>
    </xf>
    <xf numFmtId="49" fontId="48" fillId="34" borderId="10" xfId="0" applyNumberFormat="1" applyFont="1" applyFill="1" applyBorder="1" applyAlignment="1">
      <alignment horizontal="center" wrapText="1"/>
    </xf>
    <xf numFmtId="2" fontId="48" fillId="34" borderId="10" xfId="0" applyNumberFormat="1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wrapText="1"/>
    </xf>
    <xf numFmtId="2" fontId="50" fillId="0" borderId="10" xfId="0" applyNumberFormat="1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wrapText="1"/>
    </xf>
    <xf numFmtId="2" fontId="48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/>
    </xf>
    <xf numFmtId="172" fontId="49" fillId="0" borderId="0" xfId="0" applyNumberFormat="1" applyFont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vertical="center"/>
    </xf>
    <xf numFmtId="49" fontId="48" fillId="0" borderId="0" xfId="0" applyNumberFormat="1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49" fontId="47" fillId="0" borderId="10" xfId="0" applyNumberFormat="1" applyFont="1" applyFill="1" applyBorder="1" applyAlignment="1">
      <alignment horizontal="center" wrapText="1"/>
    </xf>
    <xf numFmtId="0" fontId="51" fillId="0" borderId="10" xfId="54" applyFont="1" applyFill="1" applyBorder="1" applyAlignment="1">
      <alignment horizontal="left" wrapText="1"/>
      <protection/>
    </xf>
    <xf numFmtId="2" fontId="47" fillId="0" borderId="10" xfId="0" applyNumberFormat="1" applyFont="1" applyFill="1" applyBorder="1" applyAlignment="1">
      <alignment horizontal="center" wrapText="1"/>
    </xf>
    <xf numFmtId="0" fontId="52" fillId="0" borderId="0" xfId="0" applyFont="1" applyAlignment="1">
      <alignment/>
    </xf>
    <xf numFmtId="49" fontId="47" fillId="0" borderId="13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horizontal="center" wrapText="1"/>
    </xf>
    <xf numFmtId="49" fontId="52" fillId="0" borderId="13" xfId="0" applyNumberFormat="1" applyFont="1" applyFill="1" applyBorder="1" applyAlignment="1">
      <alignment horizontal="center"/>
    </xf>
    <xf numFmtId="2" fontId="52" fillId="0" borderId="10" xfId="0" applyNumberFormat="1" applyFont="1" applyFill="1" applyBorder="1" applyAlignment="1">
      <alignment horizontal="center" wrapText="1"/>
    </xf>
    <xf numFmtId="0" fontId="52" fillId="0" borderId="10" xfId="53" applyFont="1" applyFill="1" applyBorder="1" applyAlignment="1">
      <alignment horizontal="justify"/>
      <protection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wrapText="1"/>
    </xf>
    <xf numFmtId="0" fontId="47" fillId="0" borderId="11" xfId="53" applyFont="1" applyFill="1" applyBorder="1" applyAlignment="1">
      <alignment horizontal="justify" wrapText="1"/>
      <protection/>
    </xf>
    <xf numFmtId="49" fontId="47" fillId="0" borderId="11" xfId="0" applyNumberFormat="1" applyFont="1" applyFill="1" applyBorder="1" applyAlignment="1">
      <alignment horizontal="center" wrapText="1"/>
    </xf>
    <xf numFmtId="2" fontId="47" fillId="0" borderId="11" xfId="0" applyNumberFormat="1" applyFont="1" applyFill="1" applyBorder="1" applyAlignment="1">
      <alignment horizontal="center" wrapText="1"/>
    </xf>
    <xf numFmtId="2" fontId="52" fillId="0" borderId="0" xfId="0" applyNumberFormat="1" applyFont="1" applyAlignment="1">
      <alignment/>
    </xf>
    <xf numFmtId="49" fontId="52" fillId="0" borderId="11" xfId="0" applyNumberFormat="1" applyFont="1" applyFill="1" applyBorder="1" applyAlignment="1">
      <alignment horizontal="center" wrapText="1"/>
    </xf>
    <xf numFmtId="2" fontId="52" fillId="0" borderId="11" xfId="0" applyNumberFormat="1" applyFont="1" applyFill="1" applyBorder="1" applyAlignment="1">
      <alignment horizontal="center" wrapText="1"/>
    </xf>
    <xf numFmtId="2" fontId="52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52" fillId="0" borderId="0" xfId="0" applyFont="1" applyFill="1" applyAlignment="1">
      <alignment wrapText="1"/>
    </xf>
    <xf numFmtId="180" fontId="52" fillId="0" borderId="10" xfId="0" applyNumberFormat="1" applyFont="1" applyFill="1" applyBorder="1" applyAlignment="1">
      <alignment horizontal="center" wrapText="1"/>
    </xf>
    <xf numFmtId="0" fontId="53" fillId="0" borderId="0" xfId="0" applyNumberFormat="1" applyFont="1" applyFill="1" applyAlignment="1">
      <alignment wrapText="1"/>
    </xf>
    <xf numFmtId="0" fontId="12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right" vertical="justify"/>
    </xf>
    <xf numFmtId="0" fontId="11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49" fontId="48" fillId="35" borderId="10" xfId="0" applyNumberFormat="1" applyFont="1" applyFill="1" applyBorder="1" applyAlignment="1">
      <alignment horizontal="center" wrapText="1"/>
    </xf>
    <xf numFmtId="2" fontId="48" fillId="35" borderId="10" xfId="0" applyNumberFormat="1" applyFont="1" applyFill="1" applyBorder="1" applyAlignment="1">
      <alignment horizontal="center" wrapText="1"/>
    </xf>
    <xf numFmtId="2" fontId="48" fillId="35" borderId="10" xfId="0" applyNumberFormat="1" applyFont="1" applyFill="1" applyBorder="1" applyAlignment="1">
      <alignment horizontal="center"/>
    </xf>
    <xf numFmtId="49" fontId="50" fillId="35" borderId="10" xfId="0" applyNumberFormat="1" applyFont="1" applyFill="1" applyBorder="1" applyAlignment="1">
      <alignment horizontal="center" wrapText="1"/>
    </xf>
    <xf numFmtId="0" fontId="54" fillId="0" borderId="10" xfId="54" applyFont="1" applyFill="1" applyBorder="1" applyAlignment="1">
      <alignment horizontal="left" wrapText="1"/>
      <protection/>
    </xf>
    <xf numFmtId="2" fontId="50" fillId="35" borderId="10" xfId="0" applyNumberFormat="1" applyFont="1" applyFill="1" applyBorder="1" applyAlignment="1">
      <alignment horizontal="center" wrapText="1"/>
    </xf>
    <xf numFmtId="0" fontId="52" fillId="0" borderId="14" xfId="0" applyNumberFormat="1" applyFont="1" applyFill="1" applyBorder="1" applyAlignment="1" applyProtection="1">
      <alignment wrapText="1"/>
      <protection/>
    </xf>
    <xf numFmtId="2" fontId="47" fillId="0" borderId="11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horizontal="left" wrapText="1"/>
    </xf>
    <xf numFmtId="2" fontId="50" fillId="35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0" xfId="53" applyFont="1" applyFill="1" applyBorder="1" applyAlignment="1">
      <alignment horizontal="justify"/>
      <protection/>
    </xf>
    <xf numFmtId="0" fontId="46" fillId="0" borderId="10" xfId="0" applyFont="1" applyFill="1" applyBorder="1" applyAlignment="1">
      <alignment wrapText="1"/>
    </xf>
    <xf numFmtId="0" fontId="55" fillId="0" borderId="10" xfId="54" applyFont="1" applyFill="1" applyBorder="1" applyAlignment="1">
      <alignment horizontal="left" wrapText="1"/>
      <protection/>
    </xf>
    <xf numFmtId="0" fontId="55" fillId="0" borderId="12" xfId="54" applyFont="1" applyFill="1" applyBorder="1" applyAlignment="1">
      <alignment horizontal="left" wrapText="1"/>
      <protection/>
    </xf>
    <xf numFmtId="0" fontId="24" fillId="0" borderId="15" xfId="0" applyNumberFormat="1" applyFont="1" applyFill="1" applyBorder="1" applyAlignment="1" applyProtection="1">
      <alignment wrapText="1"/>
      <protection/>
    </xf>
    <xf numFmtId="0" fontId="55" fillId="0" borderId="0" xfId="0" applyNumberFormat="1" applyFont="1" applyFill="1" applyAlignment="1">
      <alignment wrapText="1"/>
    </xf>
    <xf numFmtId="0" fontId="24" fillId="0" borderId="10" xfId="53" applyFont="1" applyFill="1" applyBorder="1" applyAlignment="1">
      <alignment horizontal="justify" wrapText="1"/>
      <protection/>
    </xf>
    <xf numFmtId="0" fontId="56" fillId="0" borderId="10" xfId="54" applyFont="1" applyFill="1" applyBorder="1" applyAlignment="1">
      <alignment horizontal="left" wrapText="1"/>
      <protection/>
    </xf>
    <xf numFmtId="0" fontId="46" fillId="0" borderId="10" xfId="0" applyFont="1" applyFill="1" applyBorder="1" applyAlignment="1">
      <alignment horizontal="left" wrapText="1"/>
    </xf>
    <xf numFmtId="0" fontId="24" fillId="36" borderId="10" xfId="33" applyFont="1" applyFill="1" applyBorder="1" applyAlignment="1">
      <alignment horizontal="left" vertical="center" wrapText="1" shrinkToFit="1"/>
      <protection/>
    </xf>
    <xf numFmtId="2" fontId="24" fillId="0" borderId="10" xfId="0" applyNumberFormat="1" applyFont="1" applyFill="1" applyBorder="1" applyAlignment="1">
      <alignment wrapText="1"/>
    </xf>
    <xf numFmtId="0" fontId="46" fillId="0" borderId="10" xfId="53" applyFont="1" applyFill="1" applyBorder="1" applyAlignment="1">
      <alignment horizontal="justify"/>
      <protection/>
    </xf>
    <xf numFmtId="0" fontId="24" fillId="36" borderId="10" xfId="33" applyFont="1" applyFill="1" applyBorder="1" applyAlignment="1">
      <alignment horizontal="left" wrapText="1" shrinkToFit="1"/>
      <protection/>
    </xf>
    <xf numFmtId="0" fontId="55" fillId="0" borderId="10" xfId="0" applyNumberFormat="1" applyFont="1" applyFill="1" applyBorder="1" applyAlignment="1">
      <alignment wrapText="1"/>
    </xf>
    <xf numFmtId="49" fontId="33" fillId="0" borderId="10" xfId="33" applyNumberFormat="1" applyFont="1" applyFill="1" applyBorder="1" applyAlignment="1">
      <alignment horizontal="justify" vertical="center" wrapText="1"/>
      <protection/>
    </xf>
    <xf numFmtId="49" fontId="46" fillId="0" borderId="10" xfId="0" applyNumberFormat="1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2" fontId="24" fillId="0" borderId="11" xfId="0" applyNumberFormat="1" applyFont="1" applyFill="1" applyBorder="1" applyAlignment="1">
      <alignment horizontal="center"/>
    </xf>
    <xf numFmtId="2" fontId="46" fillId="0" borderId="11" xfId="0" applyNumberFormat="1" applyFont="1" applyFill="1" applyBorder="1" applyAlignment="1">
      <alignment horizontal="center" wrapText="1"/>
    </xf>
    <xf numFmtId="2" fontId="46" fillId="0" borderId="11" xfId="0" applyNumberFormat="1" applyFont="1" applyFill="1" applyBorder="1" applyAlignment="1">
      <alignment horizontal="center"/>
    </xf>
    <xf numFmtId="0" fontId="57" fillId="0" borderId="0" xfId="0" applyNumberFormat="1" applyFont="1" applyFill="1" applyAlignment="1">
      <alignment wrapText="1"/>
    </xf>
    <xf numFmtId="49" fontId="33" fillId="0" borderId="16" xfId="33" applyNumberFormat="1" applyFont="1" applyFill="1" applyBorder="1" applyAlignment="1">
      <alignment horizontal="center" wrapText="1"/>
      <protection/>
    </xf>
    <xf numFmtId="2" fontId="22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 wrapText="1"/>
    </xf>
    <xf numFmtId="180" fontId="22" fillId="0" borderId="10" xfId="0" applyNumberFormat="1" applyFont="1" applyBorder="1" applyAlignment="1">
      <alignment horizontal="center" wrapText="1"/>
    </xf>
    <xf numFmtId="180" fontId="21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91" fillId="0" borderId="0" xfId="0" applyFont="1" applyFill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wrapText="1"/>
    </xf>
    <xf numFmtId="49" fontId="20" fillId="0" borderId="0" xfId="0" applyNumberFormat="1" applyFont="1" applyAlignment="1">
      <alignment horizontal="justify" vertical="center" wrapText="1"/>
    </xf>
    <xf numFmtId="49" fontId="0" fillId="0" borderId="0" xfId="0" applyNumberFormat="1" applyAlignment="1">
      <alignment wrapText="1"/>
    </xf>
    <xf numFmtId="49" fontId="29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9" fontId="23" fillId="0" borderId="0" xfId="0" applyNumberFormat="1" applyFont="1" applyAlignment="1">
      <alignment horizontal="right" wrapText="1"/>
    </xf>
    <xf numFmtId="49" fontId="23" fillId="0" borderId="0" xfId="0" applyNumberFormat="1" applyFont="1" applyAlignment="1">
      <alignment wrapText="1"/>
    </xf>
    <xf numFmtId="0" fontId="47" fillId="0" borderId="0" xfId="0" applyFont="1" applyAlignment="1">
      <alignment horizontal="center" wrapText="1"/>
    </xf>
    <xf numFmtId="0" fontId="44" fillId="0" borderId="0" xfId="0" applyFont="1" applyFill="1" applyBorder="1" applyAlignment="1">
      <alignment horizontal="right"/>
    </xf>
    <xf numFmtId="0" fontId="47" fillId="0" borderId="11" xfId="0" applyFont="1" applyFill="1" applyBorder="1" applyAlignment="1">
      <alignment wrapText="1"/>
    </xf>
    <xf numFmtId="49" fontId="28" fillId="0" borderId="0" xfId="0" applyNumberFormat="1" applyFont="1" applyAlignment="1">
      <alignment horizontal="right" wrapText="1"/>
    </xf>
    <xf numFmtId="0" fontId="39" fillId="0" borderId="0" xfId="0" applyFont="1" applyAlignment="1">
      <alignment horizontal="center" wrapText="1"/>
    </xf>
    <xf numFmtId="0" fontId="40" fillId="0" borderId="0" xfId="0" applyFont="1" applyFill="1" applyBorder="1" applyAlignment="1">
      <alignment horizontal="right"/>
    </xf>
    <xf numFmtId="0" fontId="46" fillId="0" borderId="11" xfId="0" applyFont="1" applyFill="1" applyBorder="1" applyAlignment="1">
      <alignment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 applyAlignment="1">
      <alignment horizontal="left" wrapText="1"/>
    </xf>
    <xf numFmtId="49" fontId="27" fillId="0" borderId="0" xfId="0" applyNumberFormat="1" applyFont="1" applyAlignment="1">
      <alignment wrapText="1"/>
    </xf>
    <xf numFmtId="49" fontId="24" fillId="0" borderId="0" xfId="0" applyNumberFormat="1" applyFont="1" applyAlignment="1">
      <alignment horizontal="right" wrapText="1"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J62"/>
  <sheetViews>
    <sheetView view="pageBreakPreview" zoomScale="39" zoomScaleSheetLayoutView="39" zoomScalePageLayoutView="0" workbookViewId="0" topLeftCell="B1">
      <selection activeCell="E3" sqref="E3:J3"/>
    </sheetView>
  </sheetViews>
  <sheetFormatPr defaultColWidth="9.00390625" defaultRowHeight="12.75"/>
  <cols>
    <col min="1" max="1" width="28.375" style="0" customWidth="1"/>
    <col min="2" max="2" width="28.875" style="0" customWidth="1"/>
    <col min="3" max="3" width="91.25390625" style="4" customWidth="1"/>
    <col min="4" max="4" width="181.375" style="7" customWidth="1"/>
    <col min="5" max="5" width="50.625" style="7" customWidth="1"/>
    <col min="6" max="6" width="50.125" style="7" customWidth="1"/>
    <col min="7" max="7" width="60.875" style="4" customWidth="1"/>
  </cols>
  <sheetData>
    <row r="1" spans="7:9" ht="36" customHeight="1">
      <c r="G1" s="255"/>
      <c r="H1" s="256"/>
      <c r="I1" s="256"/>
    </row>
    <row r="2" spans="2:10" ht="40.5" customHeight="1">
      <c r="B2" s="52"/>
      <c r="C2" s="59"/>
      <c r="D2" s="60"/>
      <c r="E2" s="60"/>
      <c r="F2" s="60"/>
      <c r="G2" s="253" t="s">
        <v>256</v>
      </c>
      <c r="H2" s="254"/>
      <c r="I2" s="254"/>
      <c r="J2" s="52"/>
    </row>
    <row r="3" spans="2:10" s="1" customFormat="1" ht="162.75" customHeight="1">
      <c r="B3" s="52"/>
      <c r="C3" s="61"/>
      <c r="D3" s="60"/>
      <c r="E3" s="257" t="s">
        <v>318</v>
      </c>
      <c r="F3" s="258"/>
      <c r="G3" s="258"/>
      <c r="H3" s="258"/>
      <c r="I3" s="258"/>
      <c r="J3" s="258"/>
    </row>
    <row r="4" spans="2:10" s="13" customFormat="1" ht="104.25" customHeight="1">
      <c r="B4" s="251" t="s">
        <v>213</v>
      </c>
      <c r="C4" s="252"/>
      <c r="D4" s="252"/>
      <c r="E4" s="252"/>
      <c r="F4" s="252"/>
      <c r="G4" s="252"/>
      <c r="H4" s="50"/>
      <c r="I4" s="50"/>
      <c r="J4" s="50"/>
    </row>
    <row r="5" spans="2:10" s="13" customFormat="1" ht="225">
      <c r="B5" s="62" t="s">
        <v>11</v>
      </c>
      <c r="C5" s="62" t="s">
        <v>142</v>
      </c>
      <c r="D5" s="62" t="s">
        <v>10</v>
      </c>
      <c r="E5" s="62" t="s">
        <v>215</v>
      </c>
      <c r="F5" s="62" t="s">
        <v>196</v>
      </c>
      <c r="G5" s="62" t="s">
        <v>263</v>
      </c>
      <c r="H5" s="50"/>
      <c r="I5" s="50"/>
      <c r="J5" s="50"/>
    </row>
    <row r="6" spans="2:10" s="3" customFormat="1" ht="70.5" customHeight="1">
      <c r="B6" s="63">
        <v>1</v>
      </c>
      <c r="C6" s="63">
        <v>2</v>
      </c>
      <c r="D6" s="63">
        <v>3</v>
      </c>
      <c r="E6" s="64"/>
      <c r="F6" s="63">
        <v>4</v>
      </c>
      <c r="G6" s="63">
        <v>5</v>
      </c>
      <c r="H6" s="50"/>
      <c r="I6" s="50"/>
      <c r="J6" s="50"/>
    </row>
    <row r="7" spans="2:10" s="13" customFormat="1" ht="102.75" customHeight="1">
      <c r="B7" s="66" t="s">
        <v>58</v>
      </c>
      <c r="C7" s="67" t="s">
        <v>12</v>
      </c>
      <c r="D7" s="68" t="s">
        <v>95</v>
      </c>
      <c r="E7" s="243">
        <f>E8+E43</f>
        <v>473300</v>
      </c>
      <c r="F7" s="243">
        <f>F8+F43</f>
        <v>20752.42</v>
      </c>
      <c r="G7" s="243">
        <f>E7+F7</f>
        <v>494052.42</v>
      </c>
      <c r="H7" s="50"/>
      <c r="I7" s="50"/>
      <c r="J7" s="50"/>
    </row>
    <row r="8" spans="2:10" s="13" customFormat="1" ht="101.25" customHeight="1">
      <c r="B8" s="66" t="s">
        <v>58</v>
      </c>
      <c r="C8" s="67" t="s">
        <v>188</v>
      </c>
      <c r="D8" s="64" t="s">
        <v>96</v>
      </c>
      <c r="E8" s="244">
        <f>E9+E13+E18+E21</f>
        <v>323300</v>
      </c>
      <c r="F8" s="244">
        <f>F9+F18+F21+F41</f>
        <v>44592.42</v>
      </c>
      <c r="G8" s="244">
        <f>E8+F8</f>
        <v>367892.42</v>
      </c>
      <c r="H8" s="50"/>
      <c r="I8" s="50"/>
      <c r="J8" s="50"/>
    </row>
    <row r="9" spans="2:10" s="13" customFormat="1" ht="90" customHeight="1">
      <c r="B9" s="66" t="s">
        <v>58</v>
      </c>
      <c r="C9" s="114" t="s">
        <v>13</v>
      </c>
      <c r="D9" s="68" t="s">
        <v>14</v>
      </c>
      <c r="E9" s="243">
        <f>E10+E11+E12</f>
        <v>21000</v>
      </c>
      <c r="F9" s="243">
        <f>F10+F11+F12</f>
        <v>1730</v>
      </c>
      <c r="G9" s="243">
        <f aca="true" t="shared" si="0" ref="G9:G44">E9+F9</f>
        <v>22730</v>
      </c>
      <c r="H9" s="50"/>
      <c r="I9" s="50"/>
      <c r="J9" s="50"/>
    </row>
    <row r="10" spans="2:10" s="13" customFormat="1" ht="284.25" customHeight="1">
      <c r="B10" s="63">
        <v>182</v>
      </c>
      <c r="C10" s="65" t="s">
        <v>97</v>
      </c>
      <c r="D10" s="64" t="s">
        <v>222</v>
      </c>
      <c r="E10" s="244">
        <v>21000</v>
      </c>
      <c r="F10" s="244">
        <v>1730</v>
      </c>
      <c r="G10" s="244">
        <f t="shared" si="0"/>
        <v>22730</v>
      </c>
      <c r="H10" s="50"/>
      <c r="I10" s="50"/>
      <c r="J10" s="50"/>
    </row>
    <row r="11" spans="2:10" s="13" customFormat="1" ht="113.25" customHeight="1" hidden="1">
      <c r="B11" s="63">
        <v>182</v>
      </c>
      <c r="C11" s="65" t="s">
        <v>98</v>
      </c>
      <c r="D11" s="70" t="s">
        <v>99</v>
      </c>
      <c r="E11" s="244">
        <v>0</v>
      </c>
      <c r="F11" s="244"/>
      <c r="G11" s="244">
        <f t="shared" si="0"/>
        <v>0</v>
      </c>
      <c r="H11" s="50"/>
      <c r="I11" s="50"/>
      <c r="J11" s="50"/>
    </row>
    <row r="12" spans="2:10" s="13" customFormat="1" ht="53.25" customHeight="1" hidden="1">
      <c r="B12" s="63">
        <v>182</v>
      </c>
      <c r="C12" s="65" t="s">
        <v>100</v>
      </c>
      <c r="D12" s="70" t="s">
        <v>101</v>
      </c>
      <c r="E12" s="244">
        <v>0</v>
      </c>
      <c r="F12" s="244"/>
      <c r="G12" s="244">
        <f t="shared" si="0"/>
        <v>0</v>
      </c>
      <c r="H12" s="50"/>
      <c r="I12" s="50"/>
      <c r="J12" s="50"/>
    </row>
    <row r="13" spans="2:10" s="13" customFormat="1" ht="91.5" hidden="1">
      <c r="B13" s="69" t="s">
        <v>59</v>
      </c>
      <c r="C13" s="65" t="s">
        <v>50</v>
      </c>
      <c r="D13" s="64" t="s">
        <v>15</v>
      </c>
      <c r="E13" s="244">
        <f>E17+E16+E15+E14</f>
        <v>0</v>
      </c>
      <c r="F13" s="244">
        <f>F17+F16+F15+F14</f>
        <v>0</v>
      </c>
      <c r="G13" s="244">
        <f t="shared" si="0"/>
        <v>0</v>
      </c>
      <c r="H13" s="50"/>
      <c r="I13" s="50"/>
      <c r="J13" s="50"/>
    </row>
    <row r="14" spans="2:10" s="13" customFormat="1" ht="91.5" hidden="1">
      <c r="B14" s="63">
        <v>100</v>
      </c>
      <c r="C14" s="65" t="s">
        <v>60</v>
      </c>
      <c r="D14" s="71" t="s">
        <v>102</v>
      </c>
      <c r="E14" s="63">
        <v>0</v>
      </c>
      <c r="F14" s="63">
        <v>0</v>
      </c>
      <c r="G14" s="244">
        <f t="shared" si="0"/>
        <v>0</v>
      </c>
      <c r="H14" s="50"/>
      <c r="I14" s="50"/>
      <c r="J14" s="50"/>
    </row>
    <row r="15" spans="2:10" s="13" customFormat="1" ht="183" hidden="1">
      <c r="B15" s="63">
        <v>100</v>
      </c>
      <c r="C15" s="65" t="s">
        <v>61</v>
      </c>
      <c r="D15" s="71" t="s">
        <v>103</v>
      </c>
      <c r="E15" s="63">
        <v>0</v>
      </c>
      <c r="F15" s="63">
        <v>0</v>
      </c>
      <c r="G15" s="244">
        <f t="shared" si="0"/>
        <v>0</v>
      </c>
      <c r="H15" s="50"/>
      <c r="I15" s="50"/>
      <c r="J15" s="50"/>
    </row>
    <row r="16" spans="2:10" s="13" customFormat="1" ht="137.25" hidden="1">
      <c r="B16" s="63">
        <v>100</v>
      </c>
      <c r="C16" s="65" t="s">
        <v>62</v>
      </c>
      <c r="D16" s="71" t="s">
        <v>104</v>
      </c>
      <c r="E16" s="244">
        <v>0</v>
      </c>
      <c r="F16" s="244">
        <v>0</v>
      </c>
      <c r="G16" s="244">
        <f t="shared" si="0"/>
        <v>0</v>
      </c>
      <c r="H16" s="50"/>
      <c r="I16" s="50"/>
      <c r="J16" s="50"/>
    </row>
    <row r="17" spans="2:10" s="13" customFormat="1" ht="137.25" hidden="1">
      <c r="B17" s="63">
        <v>100</v>
      </c>
      <c r="C17" s="65" t="s">
        <v>63</v>
      </c>
      <c r="D17" s="71" t="s">
        <v>104</v>
      </c>
      <c r="E17" s="244">
        <v>0</v>
      </c>
      <c r="F17" s="63">
        <v>0</v>
      </c>
      <c r="G17" s="244">
        <f t="shared" si="0"/>
        <v>0</v>
      </c>
      <c r="H17" s="50"/>
      <c r="I17" s="50"/>
      <c r="J17" s="50"/>
    </row>
    <row r="18" spans="2:10" s="14" customFormat="1" ht="64.5" customHeight="1">
      <c r="B18" s="66" t="s">
        <v>58</v>
      </c>
      <c r="C18" s="67" t="s">
        <v>16</v>
      </c>
      <c r="D18" s="68" t="s">
        <v>17</v>
      </c>
      <c r="E18" s="243">
        <f>E19</f>
        <v>7100</v>
      </c>
      <c r="F18" s="243">
        <f>F19</f>
        <v>-46</v>
      </c>
      <c r="G18" s="243">
        <f t="shared" si="0"/>
        <v>7054</v>
      </c>
      <c r="H18" s="72"/>
      <c r="I18" s="72"/>
      <c r="J18" s="72"/>
    </row>
    <row r="19" spans="2:10" s="13" customFormat="1" ht="57.75" customHeight="1">
      <c r="B19" s="69" t="s">
        <v>64</v>
      </c>
      <c r="C19" s="63" t="s">
        <v>18</v>
      </c>
      <c r="D19" s="64" t="s">
        <v>19</v>
      </c>
      <c r="E19" s="244">
        <f>E20</f>
        <v>7100</v>
      </c>
      <c r="F19" s="244">
        <f>F20</f>
        <v>-46</v>
      </c>
      <c r="G19" s="244">
        <f t="shared" si="0"/>
        <v>7054</v>
      </c>
      <c r="H19" s="50"/>
      <c r="I19" s="50"/>
      <c r="J19" s="50"/>
    </row>
    <row r="20" spans="2:10" s="13" customFormat="1" ht="76.5" customHeight="1">
      <c r="B20" s="63">
        <v>182</v>
      </c>
      <c r="C20" s="63" t="s">
        <v>105</v>
      </c>
      <c r="D20" s="64" t="s">
        <v>19</v>
      </c>
      <c r="E20" s="244">
        <v>7100</v>
      </c>
      <c r="F20" s="244">
        <v>-46</v>
      </c>
      <c r="G20" s="244">
        <f t="shared" si="0"/>
        <v>7054</v>
      </c>
      <c r="H20" s="50"/>
      <c r="I20" s="50"/>
      <c r="J20" s="50"/>
    </row>
    <row r="21" spans="2:10" s="14" customFormat="1" ht="82.5" customHeight="1">
      <c r="B21" s="66" t="s">
        <v>58</v>
      </c>
      <c r="C21" s="67" t="s">
        <v>20</v>
      </c>
      <c r="D21" s="68" t="s">
        <v>21</v>
      </c>
      <c r="E21" s="243">
        <f>E22+E24</f>
        <v>295200</v>
      </c>
      <c r="F21" s="243">
        <f>F22+F24</f>
        <v>42908.42</v>
      </c>
      <c r="G21" s="243">
        <f>G22+G24</f>
        <v>338108.42</v>
      </c>
      <c r="H21" s="72"/>
      <c r="I21" s="72"/>
      <c r="J21" s="72"/>
    </row>
    <row r="22" spans="2:10" s="14" customFormat="1" ht="93.75" customHeight="1">
      <c r="B22" s="69" t="s">
        <v>64</v>
      </c>
      <c r="C22" s="63" t="s">
        <v>106</v>
      </c>
      <c r="D22" s="64" t="s">
        <v>223</v>
      </c>
      <c r="E22" s="244">
        <f>E23</f>
        <v>85000</v>
      </c>
      <c r="F22" s="244">
        <f>F23</f>
        <v>6491.42</v>
      </c>
      <c r="G22" s="244">
        <f t="shared" si="0"/>
        <v>91491.42</v>
      </c>
      <c r="H22" s="72"/>
      <c r="I22" s="72"/>
      <c r="J22" s="72"/>
    </row>
    <row r="23" spans="2:10" s="14" customFormat="1" ht="157.5" customHeight="1">
      <c r="B23" s="63">
        <v>182</v>
      </c>
      <c r="C23" s="63" t="s">
        <v>107</v>
      </c>
      <c r="D23" s="71" t="s">
        <v>108</v>
      </c>
      <c r="E23" s="244">
        <v>85000</v>
      </c>
      <c r="F23" s="244">
        <v>6491.42</v>
      </c>
      <c r="G23" s="244">
        <f t="shared" si="0"/>
        <v>91491.42</v>
      </c>
      <c r="H23" s="72"/>
      <c r="I23" s="72"/>
      <c r="J23" s="72"/>
    </row>
    <row r="24" spans="2:10" s="13" customFormat="1" ht="69.75" customHeight="1">
      <c r="B24" s="69" t="s">
        <v>64</v>
      </c>
      <c r="C24" s="63" t="s">
        <v>109</v>
      </c>
      <c r="D24" s="64" t="s">
        <v>224</v>
      </c>
      <c r="E24" s="244">
        <f>E25+E26</f>
        <v>210200</v>
      </c>
      <c r="F24" s="244">
        <f>F25+F26</f>
        <v>36417</v>
      </c>
      <c r="G24" s="244">
        <f t="shared" si="0"/>
        <v>246617</v>
      </c>
      <c r="H24" s="50"/>
      <c r="I24" s="50"/>
      <c r="J24" s="50"/>
    </row>
    <row r="25" spans="2:10" s="13" customFormat="1" ht="150.75" customHeight="1">
      <c r="B25" s="69" t="s">
        <v>64</v>
      </c>
      <c r="C25" s="63" t="s">
        <v>184</v>
      </c>
      <c r="D25" s="70" t="s">
        <v>143</v>
      </c>
      <c r="E25" s="244">
        <v>80200</v>
      </c>
      <c r="F25" s="244">
        <v>11604</v>
      </c>
      <c r="G25" s="244">
        <f t="shared" si="0"/>
        <v>91804</v>
      </c>
      <c r="H25" s="50"/>
      <c r="I25" s="50"/>
      <c r="J25" s="50"/>
    </row>
    <row r="26" spans="2:10" s="13" customFormat="1" ht="136.5" customHeight="1">
      <c r="B26" s="69" t="s">
        <v>64</v>
      </c>
      <c r="C26" s="63" t="s">
        <v>140</v>
      </c>
      <c r="D26" s="71" t="s">
        <v>141</v>
      </c>
      <c r="E26" s="244">
        <v>130000</v>
      </c>
      <c r="F26" s="244">
        <v>24813</v>
      </c>
      <c r="G26" s="244">
        <f t="shared" si="0"/>
        <v>154813</v>
      </c>
      <c r="H26" s="50"/>
      <c r="I26" s="50"/>
      <c r="J26" s="50"/>
    </row>
    <row r="27" spans="2:10" s="13" customFormat="1" ht="16.5" customHeight="1" hidden="1">
      <c r="B27" s="69"/>
      <c r="C27" s="63"/>
      <c r="D27" s="64" t="s">
        <v>22</v>
      </c>
      <c r="E27" s="244">
        <v>0</v>
      </c>
      <c r="F27" s="244">
        <f>F28+F34+F38</f>
        <v>0</v>
      </c>
      <c r="G27" s="244">
        <f t="shared" si="0"/>
        <v>0</v>
      </c>
      <c r="H27" s="50"/>
      <c r="I27" s="50"/>
      <c r="J27" s="50"/>
    </row>
    <row r="28" spans="2:10" s="14" customFormat="1" ht="90.75" hidden="1">
      <c r="B28" s="66" t="s">
        <v>58</v>
      </c>
      <c r="C28" s="67" t="s">
        <v>23</v>
      </c>
      <c r="D28" s="68" t="s">
        <v>24</v>
      </c>
      <c r="E28" s="243">
        <f>E29</f>
        <v>0</v>
      </c>
      <c r="F28" s="243">
        <f>F29</f>
        <v>0</v>
      </c>
      <c r="G28" s="244">
        <f t="shared" si="0"/>
        <v>0</v>
      </c>
      <c r="H28" s="72"/>
      <c r="I28" s="72"/>
      <c r="J28" s="72"/>
    </row>
    <row r="29" spans="2:10" s="13" customFormat="1" ht="274.5" hidden="1">
      <c r="B29" s="69" t="s">
        <v>58</v>
      </c>
      <c r="C29" s="63" t="s">
        <v>65</v>
      </c>
      <c r="D29" s="70" t="s">
        <v>110</v>
      </c>
      <c r="E29" s="244">
        <v>0</v>
      </c>
      <c r="F29" s="244">
        <v>0</v>
      </c>
      <c r="G29" s="244">
        <f t="shared" si="0"/>
        <v>0</v>
      </c>
      <c r="H29" s="50"/>
      <c r="I29" s="50"/>
      <c r="J29" s="50"/>
    </row>
    <row r="30" spans="2:10" s="13" customFormat="1" ht="228.75" hidden="1">
      <c r="B30" s="69" t="s">
        <v>58</v>
      </c>
      <c r="C30" s="63" t="s">
        <v>111</v>
      </c>
      <c r="D30" s="73" t="s">
        <v>112</v>
      </c>
      <c r="E30" s="244">
        <v>0</v>
      </c>
      <c r="F30" s="244">
        <v>0</v>
      </c>
      <c r="G30" s="244">
        <f t="shared" si="0"/>
        <v>0</v>
      </c>
      <c r="H30" s="50"/>
      <c r="I30" s="50"/>
      <c r="J30" s="50"/>
    </row>
    <row r="31" spans="2:10" s="13" customFormat="1" ht="130.5" customHeight="1" hidden="1">
      <c r="B31" s="69" t="s">
        <v>113</v>
      </c>
      <c r="C31" s="63" t="s">
        <v>114</v>
      </c>
      <c r="D31" s="70" t="s">
        <v>115</v>
      </c>
      <c r="E31" s="244">
        <v>0</v>
      </c>
      <c r="F31" s="244">
        <v>0</v>
      </c>
      <c r="G31" s="244">
        <f t="shared" si="0"/>
        <v>0</v>
      </c>
      <c r="H31" s="50"/>
      <c r="I31" s="50"/>
      <c r="J31" s="50"/>
    </row>
    <row r="32" spans="2:10" s="13" customFormat="1" ht="274.5" hidden="1">
      <c r="B32" s="69" t="s">
        <v>58</v>
      </c>
      <c r="C32" s="63" t="s">
        <v>116</v>
      </c>
      <c r="D32" s="64" t="s">
        <v>117</v>
      </c>
      <c r="E32" s="244">
        <f>E33</f>
        <v>0</v>
      </c>
      <c r="F32" s="244">
        <v>0</v>
      </c>
      <c r="G32" s="244">
        <f t="shared" si="0"/>
        <v>0</v>
      </c>
      <c r="H32" s="50"/>
      <c r="I32" s="50"/>
      <c r="J32" s="50"/>
    </row>
    <row r="33" spans="2:10" s="13" customFormat="1" ht="228.75" hidden="1">
      <c r="B33" s="69" t="s">
        <v>57</v>
      </c>
      <c r="C33" s="63" t="s">
        <v>118</v>
      </c>
      <c r="D33" s="70" t="s">
        <v>119</v>
      </c>
      <c r="E33" s="244">
        <v>0</v>
      </c>
      <c r="F33" s="244">
        <v>0</v>
      </c>
      <c r="G33" s="244">
        <f t="shared" si="0"/>
        <v>0</v>
      </c>
      <c r="H33" s="50"/>
      <c r="I33" s="50"/>
      <c r="J33" s="50"/>
    </row>
    <row r="34" spans="2:10" s="14" customFormat="1" ht="90.75" hidden="1">
      <c r="B34" s="69" t="s">
        <v>58</v>
      </c>
      <c r="C34" s="67" t="s">
        <v>25</v>
      </c>
      <c r="D34" s="68" t="s">
        <v>120</v>
      </c>
      <c r="E34" s="243">
        <f aca="true" t="shared" si="1" ref="E34:F36">E35</f>
        <v>0</v>
      </c>
      <c r="F34" s="243">
        <f t="shared" si="1"/>
        <v>0</v>
      </c>
      <c r="G34" s="244">
        <f t="shared" si="0"/>
        <v>0</v>
      </c>
      <c r="H34" s="72"/>
      <c r="I34" s="72"/>
      <c r="J34" s="72"/>
    </row>
    <row r="35" spans="2:10" s="13" customFormat="1" ht="45.75" hidden="1">
      <c r="B35" s="69" t="s">
        <v>58</v>
      </c>
      <c r="C35" s="63" t="s">
        <v>66</v>
      </c>
      <c r="D35" s="74" t="s">
        <v>67</v>
      </c>
      <c r="E35" s="244">
        <f t="shared" si="1"/>
        <v>0</v>
      </c>
      <c r="F35" s="244">
        <f t="shared" si="1"/>
        <v>0</v>
      </c>
      <c r="G35" s="244">
        <f t="shared" si="0"/>
        <v>0</v>
      </c>
      <c r="H35" s="50"/>
      <c r="I35" s="50"/>
      <c r="J35" s="50"/>
    </row>
    <row r="36" spans="2:10" s="13" customFormat="1" ht="45.75" hidden="1">
      <c r="B36" s="69" t="s">
        <v>58</v>
      </c>
      <c r="C36" s="63" t="s">
        <v>121</v>
      </c>
      <c r="D36" s="75" t="s">
        <v>122</v>
      </c>
      <c r="E36" s="244">
        <f t="shared" si="1"/>
        <v>0</v>
      </c>
      <c r="F36" s="244">
        <f t="shared" si="1"/>
        <v>0</v>
      </c>
      <c r="G36" s="244">
        <f t="shared" si="0"/>
        <v>0</v>
      </c>
      <c r="H36" s="50"/>
      <c r="I36" s="50"/>
      <c r="J36" s="50"/>
    </row>
    <row r="37" spans="2:10" s="13" customFormat="1" ht="91.5" hidden="1">
      <c r="B37" s="69" t="s">
        <v>57</v>
      </c>
      <c r="C37" s="63" t="s">
        <v>93</v>
      </c>
      <c r="D37" s="70" t="s">
        <v>94</v>
      </c>
      <c r="E37" s="244">
        <v>0</v>
      </c>
      <c r="F37" s="244">
        <v>0</v>
      </c>
      <c r="G37" s="244">
        <f t="shared" si="0"/>
        <v>0</v>
      </c>
      <c r="H37" s="50"/>
      <c r="I37" s="50"/>
      <c r="J37" s="50"/>
    </row>
    <row r="38" spans="2:10" s="14" customFormat="1" ht="90.75" hidden="1">
      <c r="B38" s="69" t="s">
        <v>58</v>
      </c>
      <c r="C38" s="67" t="s">
        <v>123</v>
      </c>
      <c r="D38" s="68" t="s">
        <v>26</v>
      </c>
      <c r="E38" s="243">
        <f>E39</f>
        <v>0</v>
      </c>
      <c r="F38" s="243">
        <f>F39</f>
        <v>0</v>
      </c>
      <c r="G38" s="244">
        <f t="shared" si="0"/>
        <v>0</v>
      </c>
      <c r="H38" s="72"/>
      <c r="I38" s="72"/>
      <c r="J38" s="72"/>
    </row>
    <row r="39" spans="2:10" s="13" customFormat="1" ht="183" hidden="1">
      <c r="B39" s="69" t="s">
        <v>58</v>
      </c>
      <c r="C39" s="63" t="s">
        <v>124</v>
      </c>
      <c r="D39" s="70" t="s">
        <v>125</v>
      </c>
      <c r="E39" s="244">
        <f>E40</f>
        <v>0</v>
      </c>
      <c r="F39" s="244">
        <f>F40</f>
        <v>0</v>
      </c>
      <c r="G39" s="244">
        <f t="shared" si="0"/>
        <v>0</v>
      </c>
      <c r="H39" s="50"/>
      <c r="I39" s="50"/>
      <c r="J39" s="50"/>
    </row>
    <row r="40" spans="2:10" s="13" customFormat="1" ht="183" hidden="1">
      <c r="B40" s="69" t="s">
        <v>113</v>
      </c>
      <c r="C40" s="63" t="s">
        <v>126</v>
      </c>
      <c r="D40" s="70" t="s">
        <v>127</v>
      </c>
      <c r="E40" s="244">
        <v>0</v>
      </c>
      <c r="F40" s="244">
        <v>0</v>
      </c>
      <c r="G40" s="244">
        <f t="shared" si="0"/>
        <v>0</v>
      </c>
      <c r="H40" s="50"/>
      <c r="I40" s="50"/>
      <c r="J40" s="50"/>
    </row>
    <row r="41" spans="2:10" s="13" customFormat="1" ht="51" customHeight="1" hidden="1">
      <c r="B41" s="69" t="s">
        <v>58</v>
      </c>
      <c r="C41" s="67" t="s">
        <v>174</v>
      </c>
      <c r="D41" s="68" t="s">
        <v>172</v>
      </c>
      <c r="E41" s="244"/>
      <c r="F41" s="244"/>
      <c r="G41" s="244">
        <f t="shared" si="0"/>
        <v>0</v>
      </c>
      <c r="H41" s="50"/>
      <c r="I41" s="50"/>
      <c r="J41" s="50"/>
    </row>
    <row r="42" spans="2:10" s="13" customFormat="1" ht="204.75" customHeight="1" hidden="1">
      <c r="B42" s="69" t="s">
        <v>57</v>
      </c>
      <c r="C42" s="63" t="s">
        <v>173</v>
      </c>
      <c r="D42" s="71" t="s">
        <v>171</v>
      </c>
      <c r="E42" s="244"/>
      <c r="F42" s="244"/>
      <c r="G42" s="244">
        <f t="shared" si="0"/>
        <v>0</v>
      </c>
      <c r="H42" s="50"/>
      <c r="I42" s="50"/>
      <c r="J42" s="50"/>
    </row>
    <row r="43" spans="2:10" s="13" customFormat="1" ht="102.75" customHeight="1">
      <c r="B43" s="69" t="s">
        <v>58</v>
      </c>
      <c r="C43" s="63" t="s">
        <v>302</v>
      </c>
      <c r="D43" s="71" t="s">
        <v>301</v>
      </c>
      <c r="E43" s="245" t="str">
        <f>E44</f>
        <v>150000</v>
      </c>
      <c r="F43" s="244">
        <f>F44</f>
        <v>-23840</v>
      </c>
      <c r="G43" s="244">
        <f>E43+F43</f>
        <v>126160</v>
      </c>
      <c r="H43" s="50"/>
      <c r="I43" s="50"/>
      <c r="J43" s="50"/>
    </row>
    <row r="44" spans="2:10" s="13" customFormat="1" ht="135.75" customHeight="1">
      <c r="B44" s="69" t="s">
        <v>57</v>
      </c>
      <c r="C44" s="63" t="s">
        <v>300</v>
      </c>
      <c r="D44" s="221" t="s">
        <v>257</v>
      </c>
      <c r="E44" s="242" t="s">
        <v>305</v>
      </c>
      <c r="F44" s="244">
        <v>-23840</v>
      </c>
      <c r="G44" s="244">
        <f t="shared" si="0"/>
        <v>126160</v>
      </c>
      <c r="H44" s="50"/>
      <c r="I44" s="50"/>
      <c r="J44" s="50"/>
    </row>
    <row r="45" spans="2:10" s="15" customFormat="1" ht="70.5" customHeight="1">
      <c r="B45" s="69" t="s">
        <v>58</v>
      </c>
      <c r="C45" s="67" t="s">
        <v>27</v>
      </c>
      <c r="D45" s="68" t="s">
        <v>128</v>
      </c>
      <c r="E45" s="246" t="str">
        <f>E46</f>
        <v>4341627,90</v>
      </c>
      <c r="F45" s="246">
        <f>F46</f>
        <v>150000</v>
      </c>
      <c r="G45" s="246">
        <f>G46</f>
        <v>4491627.9</v>
      </c>
      <c r="H45" s="76"/>
      <c r="I45" s="76"/>
      <c r="J45" s="76"/>
    </row>
    <row r="46" spans="2:10" s="16" customFormat="1" ht="127.5" customHeight="1">
      <c r="B46" s="69" t="s">
        <v>58</v>
      </c>
      <c r="C46" s="63" t="s">
        <v>129</v>
      </c>
      <c r="D46" s="64" t="s">
        <v>28</v>
      </c>
      <c r="E46" s="69" t="s">
        <v>316</v>
      </c>
      <c r="F46" s="247">
        <v>150000</v>
      </c>
      <c r="G46" s="247">
        <f aca="true" t="shared" si="2" ref="G46:G52">E46+F46</f>
        <v>4491627.9</v>
      </c>
      <c r="H46" s="77"/>
      <c r="I46" s="77"/>
      <c r="J46" s="77"/>
    </row>
    <row r="47" spans="2:10" s="16" customFormat="1" ht="110.25" customHeight="1">
      <c r="B47" s="69" t="s">
        <v>58</v>
      </c>
      <c r="C47" s="63" t="s">
        <v>244</v>
      </c>
      <c r="D47" s="64" t="s">
        <v>189</v>
      </c>
      <c r="E47" s="247">
        <f>E48</f>
        <v>2291960</v>
      </c>
      <c r="F47" s="247">
        <f>F48</f>
        <v>0</v>
      </c>
      <c r="G47" s="247">
        <f t="shared" si="2"/>
        <v>2291960</v>
      </c>
      <c r="H47" s="77"/>
      <c r="I47" s="77"/>
      <c r="J47" s="77"/>
    </row>
    <row r="48" spans="2:10" s="16" customFormat="1" ht="96" customHeight="1">
      <c r="B48" s="69" t="s">
        <v>58</v>
      </c>
      <c r="C48" s="63" t="s">
        <v>243</v>
      </c>
      <c r="D48" s="70" t="s">
        <v>68</v>
      </c>
      <c r="E48" s="247">
        <f>E49</f>
        <v>2291960</v>
      </c>
      <c r="F48" s="247">
        <f>F49</f>
        <v>0</v>
      </c>
      <c r="G48" s="247">
        <f t="shared" si="2"/>
        <v>2291960</v>
      </c>
      <c r="H48" s="77"/>
      <c r="I48" s="77"/>
      <c r="J48" s="77"/>
    </row>
    <row r="49" spans="2:10" s="16" customFormat="1" ht="139.5" customHeight="1">
      <c r="B49" s="63">
        <v>801</v>
      </c>
      <c r="C49" s="63" t="s">
        <v>242</v>
      </c>
      <c r="D49" s="70" t="s">
        <v>186</v>
      </c>
      <c r="E49" s="247">
        <v>2291960</v>
      </c>
      <c r="F49" s="247"/>
      <c r="G49" s="247">
        <f t="shared" si="2"/>
        <v>2291960</v>
      </c>
      <c r="H49" s="77"/>
      <c r="I49" s="77"/>
      <c r="J49" s="77"/>
    </row>
    <row r="50" spans="2:10" s="16" customFormat="1" ht="228.75" customHeight="1" hidden="1">
      <c r="B50" s="79"/>
      <c r="C50" s="80"/>
      <c r="D50" s="64"/>
      <c r="E50" s="244"/>
      <c r="F50" s="244"/>
      <c r="G50" s="243">
        <f t="shared" si="2"/>
        <v>0</v>
      </c>
      <c r="H50" s="77"/>
      <c r="I50" s="77"/>
      <c r="J50" s="77"/>
    </row>
    <row r="51" spans="2:10" s="16" customFormat="1" ht="178.5" customHeight="1">
      <c r="B51" s="81" t="s">
        <v>58</v>
      </c>
      <c r="C51" s="67" t="s">
        <v>241</v>
      </c>
      <c r="D51" s="68" t="s">
        <v>262</v>
      </c>
      <c r="E51" s="243">
        <f>E52</f>
        <v>92000</v>
      </c>
      <c r="F51" s="243">
        <f>F52</f>
        <v>0</v>
      </c>
      <c r="G51" s="243">
        <f t="shared" si="2"/>
        <v>92000</v>
      </c>
      <c r="H51" s="77"/>
      <c r="I51" s="77"/>
      <c r="J51" s="77"/>
    </row>
    <row r="52" spans="2:10" s="16" customFormat="1" ht="172.5" customHeight="1">
      <c r="B52" s="79" t="s">
        <v>57</v>
      </c>
      <c r="C52" s="63" t="s">
        <v>240</v>
      </c>
      <c r="D52" s="71" t="s">
        <v>193</v>
      </c>
      <c r="E52" s="244">
        <v>92000</v>
      </c>
      <c r="F52" s="244"/>
      <c r="G52" s="244">
        <f t="shared" si="2"/>
        <v>92000</v>
      </c>
      <c r="H52" s="77"/>
      <c r="I52" s="77"/>
      <c r="J52" s="77"/>
    </row>
    <row r="53" spans="2:10" s="16" customFormat="1" ht="87" customHeight="1">
      <c r="B53" s="81" t="s">
        <v>58</v>
      </c>
      <c r="C53" s="67" t="s">
        <v>259</v>
      </c>
      <c r="D53" s="113" t="s">
        <v>245</v>
      </c>
      <c r="E53" s="244">
        <f>E54+E55</f>
        <v>1957667.9</v>
      </c>
      <c r="F53" s="244">
        <f>F54+F55</f>
        <v>150000</v>
      </c>
      <c r="G53" s="244">
        <f>E53+F53</f>
        <v>2107667.9</v>
      </c>
      <c r="H53" s="77"/>
      <c r="I53" s="77"/>
      <c r="J53" s="77"/>
    </row>
    <row r="54" spans="2:10" s="16" customFormat="1" ht="219.75" customHeight="1">
      <c r="B54" s="79" t="s">
        <v>57</v>
      </c>
      <c r="C54" s="69" t="s">
        <v>303</v>
      </c>
      <c r="D54" s="70" t="s">
        <v>211</v>
      </c>
      <c r="E54" s="244">
        <v>709545.76</v>
      </c>
      <c r="F54" s="244"/>
      <c r="G54" s="244">
        <f>E54++F54</f>
        <v>709545.76</v>
      </c>
      <c r="H54" s="77"/>
      <c r="I54" s="77"/>
      <c r="J54" s="77"/>
    </row>
    <row r="55" spans="2:10" s="16" customFormat="1" ht="183" customHeight="1">
      <c r="B55" s="79" t="s">
        <v>57</v>
      </c>
      <c r="C55" s="78" t="s">
        <v>260</v>
      </c>
      <c r="D55" s="71" t="s">
        <v>246</v>
      </c>
      <c r="E55" s="244">
        <v>1248122.14</v>
      </c>
      <c r="F55" s="247">
        <v>150000</v>
      </c>
      <c r="G55" s="244">
        <f>E55+F55</f>
        <v>1398122.14</v>
      </c>
      <c r="H55" s="77"/>
      <c r="I55" s="77"/>
      <c r="J55" s="77"/>
    </row>
    <row r="56" spans="2:10" s="13" customFormat="1" ht="77.25" customHeight="1">
      <c r="B56" s="67"/>
      <c r="C56" s="63"/>
      <c r="D56" s="64" t="s">
        <v>284</v>
      </c>
      <c r="E56" s="244">
        <f>E7++E45</f>
        <v>4814927.9</v>
      </c>
      <c r="F56" s="247">
        <f>F7+F45</f>
        <v>170752.41999999998</v>
      </c>
      <c r="G56" s="244">
        <f>G7+G45</f>
        <v>4985680.32</v>
      </c>
      <c r="H56" s="50"/>
      <c r="I56" s="50"/>
      <c r="J56" s="50"/>
    </row>
    <row r="57" spans="2:7" s="12" customFormat="1" ht="63.75" customHeight="1">
      <c r="B57" s="188"/>
      <c r="C57" s="191"/>
      <c r="D57" s="71" t="s">
        <v>261</v>
      </c>
      <c r="E57" s="63">
        <v>33644.75</v>
      </c>
      <c r="F57" s="63"/>
      <c r="G57" s="65">
        <f>E57+F57</f>
        <v>33644.75</v>
      </c>
    </row>
    <row r="58" spans="2:7" s="12" customFormat="1" ht="62.25" customHeight="1">
      <c r="B58" s="189"/>
      <c r="C58" s="190"/>
      <c r="D58" s="192" t="s">
        <v>130</v>
      </c>
      <c r="E58" s="248">
        <f>E56+E57</f>
        <v>4848572.65</v>
      </c>
      <c r="F58" s="248">
        <f>F56++F57</f>
        <v>170752.41999999998</v>
      </c>
      <c r="G58" s="248">
        <f>E58+F58</f>
        <v>5019325.07</v>
      </c>
    </row>
    <row r="59" spans="2:7" ht="12.75" customHeight="1">
      <c r="B59" s="5"/>
      <c r="C59" s="35"/>
      <c r="D59" s="36"/>
      <c r="E59" s="36"/>
      <c r="F59" s="36"/>
      <c r="G59" s="37"/>
    </row>
    <row r="60" spans="2:7" ht="12.75">
      <c r="B60" s="5"/>
      <c r="C60" s="36"/>
      <c r="D60" s="36"/>
      <c r="E60" s="36"/>
      <c r="F60" s="36"/>
      <c r="G60" s="37"/>
    </row>
    <row r="61" spans="2:7" ht="26.25" customHeight="1">
      <c r="B61" s="5"/>
      <c r="C61" s="6"/>
      <c r="D61" s="6"/>
      <c r="E61" s="6"/>
      <c r="F61" s="6"/>
      <c r="G61" s="6"/>
    </row>
    <row r="62" ht="12.75">
      <c r="B62" s="5"/>
    </row>
  </sheetData>
  <sheetProtection/>
  <mergeCells count="4">
    <mergeCell ref="B4:G4"/>
    <mergeCell ref="G2:I2"/>
    <mergeCell ref="G1:I1"/>
    <mergeCell ref="E3:J3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2:M126"/>
  <sheetViews>
    <sheetView tabSelected="1" view="pageBreakPreview" zoomScale="41" zoomScaleNormal="90" zoomScaleSheetLayoutView="41" zoomScalePageLayoutView="0" workbookViewId="0" topLeftCell="A1">
      <selection activeCell="E6" sqref="E6"/>
    </sheetView>
  </sheetViews>
  <sheetFormatPr defaultColWidth="9.00390625" defaultRowHeight="12.75"/>
  <cols>
    <col min="1" max="1" width="15.375" style="0" customWidth="1"/>
    <col min="2" max="2" width="162.75390625" style="9" customWidth="1"/>
    <col min="3" max="3" width="57.125" style="2" customWidth="1"/>
    <col min="4" max="4" width="54.00390625" style="2" customWidth="1"/>
    <col min="5" max="5" width="62.75390625" style="8" customWidth="1"/>
    <col min="6" max="6" width="61.25390625" style="1" customWidth="1"/>
  </cols>
  <sheetData>
    <row r="2" spans="6:9" ht="27.75" customHeight="1">
      <c r="F2" s="261"/>
      <c r="G2" s="262"/>
      <c r="H2" s="262"/>
      <c r="I2" s="262"/>
    </row>
    <row r="3" spans="2:9" ht="110.25" customHeight="1">
      <c r="B3" s="40"/>
      <c r="C3" s="259" t="s">
        <v>320</v>
      </c>
      <c r="D3" s="259"/>
      <c r="E3" s="259"/>
      <c r="F3" s="259"/>
      <c r="G3" s="259"/>
      <c r="H3" s="259"/>
      <c r="I3" s="259"/>
    </row>
    <row r="4" spans="2:9" ht="127.5" customHeight="1">
      <c r="B4" s="40"/>
      <c r="C4" s="259"/>
      <c r="D4" s="259"/>
      <c r="E4" s="259"/>
      <c r="F4" s="259"/>
      <c r="G4" s="259"/>
      <c r="H4" s="259"/>
      <c r="I4" s="259"/>
    </row>
    <row r="5" spans="2:9" ht="190.5" customHeight="1">
      <c r="B5" s="260" t="s">
        <v>214</v>
      </c>
      <c r="C5" s="260"/>
      <c r="D5" s="260"/>
      <c r="E5" s="260"/>
      <c r="F5" s="260"/>
      <c r="G5" s="41"/>
      <c r="H5" s="39"/>
      <c r="I5" s="38"/>
    </row>
    <row r="6" spans="2:9" s="10" customFormat="1" ht="26.25">
      <c r="B6" s="41"/>
      <c r="C6" s="43"/>
      <c r="D6" s="43"/>
      <c r="E6" s="41"/>
      <c r="F6" s="44"/>
      <c r="G6" s="41"/>
      <c r="H6" s="39"/>
      <c r="I6" s="45"/>
    </row>
    <row r="7" spans="2:10" s="17" customFormat="1" ht="299.25" customHeight="1">
      <c r="B7" s="116" t="s">
        <v>32</v>
      </c>
      <c r="C7" s="116" t="s">
        <v>51</v>
      </c>
      <c r="D7" s="116" t="s">
        <v>215</v>
      </c>
      <c r="E7" s="116" t="s">
        <v>197</v>
      </c>
      <c r="F7" s="116" t="s">
        <v>225</v>
      </c>
      <c r="G7" s="117"/>
      <c r="H7" s="117"/>
      <c r="I7" s="117"/>
      <c r="J7" s="82"/>
    </row>
    <row r="8" spans="2:13" s="17" customFormat="1" ht="50.25">
      <c r="B8" s="116">
        <v>1</v>
      </c>
      <c r="C8" s="118">
        <v>2</v>
      </c>
      <c r="D8" s="118"/>
      <c r="E8" s="116">
        <v>3</v>
      </c>
      <c r="F8" s="116">
        <v>4</v>
      </c>
      <c r="G8" s="117"/>
      <c r="H8" s="119"/>
      <c r="I8" s="120"/>
      <c r="J8" s="83"/>
      <c r="K8" s="19"/>
      <c r="L8" s="20"/>
      <c r="M8" s="18"/>
    </row>
    <row r="9" spans="2:13" s="12" customFormat="1" ht="87" customHeight="1">
      <c r="B9" s="121" t="s">
        <v>227</v>
      </c>
      <c r="C9" s="122" t="s">
        <v>40</v>
      </c>
      <c r="D9" s="123">
        <f>D10+D11+D13</f>
        <v>1479130</v>
      </c>
      <c r="E9" s="123">
        <f>E10+E11+E13</f>
        <v>98893.86</v>
      </c>
      <c r="F9" s="124">
        <f>D9+E9</f>
        <v>1578023.86</v>
      </c>
      <c r="G9" s="125"/>
      <c r="H9" s="126"/>
      <c r="I9" s="120"/>
      <c r="J9" s="83"/>
      <c r="K9" s="22"/>
      <c r="L9" s="20"/>
      <c r="M9" s="21"/>
    </row>
    <row r="10" spans="2:13" s="12" customFormat="1" ht="212.25" customHeight="1">
      <c r="B10" s="127" t="s">
        <v>137</v>
      </c>
      <c r="C10" s="128" t="s">
        <v>138</v>
      </c>
      <c r="D10" s="129">
        <v>440340</v>
      </c>
      <c r="E10" s="130">
        <v>9443.86</v>
      </c>
      <c r="F10" s="130">
        <f aca="true" t="shared" si="0" ref="F10:F34">D10+E10</f>
        <v>449783.86</v>
      </c>
      <c r="G10" s="125"/>
      <c r="H10" s="126"/>
      <c r="I10" s="120"/>
      <c r="J10" s="83"/>
      <c r="K10" s="22"/>
      <c r="L10" s="20"/>
      <c r="M10" s="21"/>
    </row>
    <row r="11" spans="2:13" s="12" customFormat="1" ht="198" customHeight="1">
      <c r="B11" s="127" t="s">
        <v>31</v>
      </c>
      <c r="C11" s="128" t="s">
        <v>41</v>
      </c>
      <c r="D11" s="129">
        <v>1035790</v>
      </c>
      <c r="E11" s="130">
        <v>92450</v>
      </c>
      <c r="F11" s="130">
        <f t="shared" si="0"/>
        <v>1128240</v>
      </c>
      <c r="G11" s="125"/>
      <c r="H11" s="126"/>
      <c r="I11" s="120"/>
      <c r="J11" s="83"/>
      <c r="K11" s="19"/>
      <c r="L11" s="19"/>
      <c r="M11" s="21"/>
    </row>
    <row r="12" spans="2:13" s="12" customFormat="1" ht="39" customHeight="1" hidden="1">
      <c r="B12" s="131" t="s">
        <v>209</v>
      </c>
      <c r="C12" s="128" t="s">
        <v>210</v>
      </c>
      <c r="D12" s="129"/>
      <c r="E12" s="130"/>
      <c r="F12" s="130"/>
      <c r="G12" s="125"/>
      <c r="H12" s="126"/>
      <c r="I12" s="120"/>
      <c r="J12" s="83"/>
      <c r="K12" s="19"/>
      <c r="L12" s="19"/>
      <c r="M12" s="21"/>
    </row>
    <row r="13" spans="2:13" s="12" customFormat="1" ht="85.5" customHeight="1">
      <c r="B13" s="132" t="s">
        <v>2</v>
      </c>
      <c r="C13" s="128" t="s">
        <v>131</v>
      </c>
      <c r="D13" s="129">
        <v>3000</v>
      </c>
      <c r="E13" s="130">
        <v>-3000</v>
      </c>
      <c r="F13" s="130">
        <f t="shared" si="0"/>
        <v>0</v>
      </c>
      <c r="G13" s="125"/>
      <c r="H13" s="126"/>
      <c r="I13" s="120"/>
      <c r="J13" s="83"/>
      <c r="K13" s="19"/>
      <c r="L13" s="20"/>
      <c r="M13" s="21"/>
    </row>
    <row r="14" spans="2:13" s="12" customFormat="1" ht="81" customHeight="1">
      <c r="B14" s="133" t="s">
        <v>169</v>
      </c>
      <c r="C14" s="122" t="s">
        <v>176</v>
      </c>
      <c r="D14" s="123">
        <f>D15</f>
        <v>92000</v>
      </c>
      <c r="E14" s="124">
        <f>E15</f>
        <v>0</v>
      </c>
      <c r="F14" s="124">
        <f t="shared" si="0"/>
        <v>92000</v>
      </c>
      <c r="G14" s="125"/>
      <c r="H14" s="126"/>
      <c r="I14" s="120"/>
      <c r="J14" s="83"/>
      <c r="K14" s="19"/>
      <c r="L14" s="20"/>
      <c r="M14" s="21"/>
    </row>
    <row r="15" spans="2:13" s="12" customFormat="1" ht="85.5" customHeight="1">
      <c r="B15" s="134" t="s">
        <v>170</v>
      </c>
      <c r="C15" s="128" t="s">
        <v>175</v>
      </c>
      <c r="D15" s="129">
        <v>92000</v>
      </c>
      <c r="E15" s="130"/>
      <c r="F15" s="130">
        <f t="shared" si="0"/>
        <v>92000</v>
      </c>
      <c r="G15" s="125"/>
      <c r="H15" s="126"/>
      <c r="I15" s="120"/>
      <c r="J15" s="83"/>
      <c r="K15" s="19"/>
      <c r="L15" s="20"/>
      <c r="M15" s="21"/>
    </row>
    <row r="16" spans="2:13" s="12" customFormat="1" ht="56.25" customHeight="1" hidden="1">
      <c r="B16" s="133" t="s">
        <v>74</v>
      </c>
      <c r="C16" s="122" t="s">
        <v>42</v>
      </c>
      <c r="D16" s="123"/>
      <c r="E16" s="130">
        <f>E17+E18</f>
        <v>0</v>
      </c>
      <c r="F16" s="130">
        <f t="shared" si="0"/>
        <v>0</v>
      </c>
      <c r="G16" s="125"/>
      <c r="H16" s="126"/>
      <c r="I16" s="120"/>
      <c r="J16" s="83"/>
      <c r="K16" s="19"/>
      <c r="L16" s="19"/>
      <c r="M16" s="21"/>
    </row>
    <row r="17" spans="2:13" s="12" customFormat="1" ht="98.25" customHeight="1" hidden="1">
      <c r="B17" s="127" t="s">
        <v>144</v>
      </c>
      <c r="C17" s="128" t="s">
        <v>154</v>
      </c>
      <c r="D17" s="129"/>
      <c r="E17" s="130"/>
      <c r="F17" s="130">
        <f t="shared" si="0"/>
        <v>0</v>
      </c>
      <c r="G17" s="125"/>
      <c r="H17" s="126"/>
      <c r="I17" s="120"/>
      <c r="J17" s="83"/>
      <c r="K17" s="19"/>
      <c r="L17" s="19"/>
      <c r="M17" s="21"/>
    </row>
    <row r="18" spans="2:13" s="12" customFormat="1" ht="73.5" customHeight="1" hidden="1">
      <c r="B18" s="135" t="s">
        <v>91</v>
      </c>
      <c r="C18" s="128" t="s">
        <v>43</v>
      </c>
      <c r="D18" s="129"/>
      <c r="E18" s="130"/>
      <c r="F18" s="130">
        <f t="shared" si="0"/>
        <v>0</v>
      </c>
      <c r="G18" s="125"/>
      <c r="H18" s="126"/>
      <c r="I18" s="120"/>
      <c r="J18" s="86"/>
      <c r="K18" s="19"/>
      <c r="L18" s="19"/>
      <c r="M18" s="21"/>
    </row>
    <row r="19" spans="2:13" s="12" customFormat="1" ht="52.5" customHeight="1" hidden="1">
      <c r="B19" s="136" t="s">
        <v>75</v>
      </c>
      <c r="C19" s="137" t="s">
        <v>44</v>
      </c>
      <c r="D19" s="138"/>
      <c r="E19" s="139">
        <f>E20</f>
        <v>0</v>
      </c>
      <c r="F19" s="130">
        <f t="shared" si="0"/>
        <v>0</v>
      </c>
      <c r="G19" s="125"/>
      <c r="H19" s="126"/>
      <c r="I19" s="120"/>
      <c r="J19" s="83"/>
      <c r="K19" s="19"/>
      <c r="L19" s="20"/>
      <c r="M19" s="21"/>
    </row>
    <row r="20" spans="2:13" s="12" customFormat="1" ht="57.75" customHeight="1" hidden="1">
      <c r="B20" s="127" t="s">
        <v>145</v>
      </c>
      <c r="C20" s="140" t="s">
        <v>155</v>
      </c>
      <c r="D20" s="141"/>
      <c r="E20" s="139"/>
      <c r="F20" s="130">
        <f t="shared" si="0"/>
        <v>0</v>
      </c>
      <c r="G20" s="125"/>
      <c r="H20" s="126"/>
      <c r="I20" s="120"/>
      <c r="J20" s="83"/>
      <c r="K20" s="19"/>
      <c r="L20" s="20"/>
      <c r="M20" s="21"/>
    </row>
    <row r="21" spans="2:13" s="12" customFormat="1" ht="108.75" customHeight="1">
      <c r="B21" s="133" t="s">
        <v>74</v>
      </c>
      <c r="C21" s="196" t="s">
        <v>42</v>
      </c>
      <c r="D21" s="198">
        <f>D22+D23</f>
        <v>84945</v>
      </c>
      <c r="E21" s="198">
        <f>E22+E23</f>
        <v>0</v>
      </c>
      <c r="F21" s="124">
        <f aca="true" t="shared" si="1" ref="F21:F26">D21+E21</f>
        <v>84945</v>
      </c>
      <c r="G21" s="125"/>
      <c r="H21" s="126"/>
      <c r="I21" s="120"/>
      <c r="J21" s="83"/>
      <c r="K21" s="19"/>
      <c r="L21" s="20"/>
      <c r="M21" s="21"/>
    </row>
    <row r="22" spans="2:13" s="12" customFormat="1" ht="192.75" customHeight="1">
      <c r="B22" s="132" t="s">
        <v>144</v>
      </c>
      <c r="C22" s="193" t="s">
        <v>154</v>
      </c>
      <c r="D22" s="194">
        <v>39000</v>
      </c>
      <c r="E22" s="195"/>
      <c r="F22" s="130">
        <f t="shared" si="1"/>
        <v>39000</v>
      </c>
      <c r="G22" s="125"/>
      <c r="H22" s="126"/>
      <c r="I22" s="120"/>
      <c r="J22" s="83"/>
      <c r="K22" s="19"/>
      <c r="L22" s="20"/>
      <c r="M22" s="21"/>
    </row>
    <row r="23" spans="2:13" s="12" customFormat="1" ht="87" customHeight="1">
      <c r="B23" s="197" t="s">
        <v>279</v>
      </c>
      <c r="C23" s="193" t="s">
        <v>285</v>
      </c>
      <c r="D23" s="194">
        <v>45945</v>
      </c>
      <c r="E23" s="195"/>
      <c r="F23" s="130">
        <f t="shared" si="1"/>
        <v>45945</v>
      </c>
      <c r="G23" s="125"/>
      <c r="H23" s="126"/>
      <c r="I23" s="120"/>
      <c r="J23" s="83"/>
      <c r="K23" s="19"/>
      <c r="L23" s="20"/>
      <c r="M23" s="21"/>
    </row>
    <row r="24" spans="2:13" s="12" customFormat="1" ht="87" customHeight="1">
      <c r="B24" s="202" t="s">
        <v>75</v>
      </c>
      <c r="C24" s="196" t="s">
        <v>44</v>
      </c>
      <c r="D24" s="198">
        <f>D25+D26</f>
        <v>871217.14</v>
      </c>
      <c r="E24" s="203">
        <f>E25+E26</f>
        <v>8942.86</v>
      </c>
      <c r="F24" s="124">
        <f t="shared" si="1"/>
        <v>880160</v>
      </c>
      <c r="G24" s="125"/>
      <c r="H24" s="126"/>
      <c r="I24" s="120"/>
      <c r="J24" s="83"/>
      <c r="K24" s="19"/>
      <c r="L24" s="20"/>
      <c r="M24" s="21"/>
    </row>
    <row r="25" spans="2:13" s="12" customFormat="1" ht="87" customHeight="1">
      <c r="B25" s="131" t="s">
        <v>306</v>
      </c>
      <c r="C25" s="193" t="s">
        <v>314</v>
      </c>
      <c r="D25" s="194">
        <v>679360</v>
      </c>
      <c r="E25" s="195"/>
      <c r="F25" s="130">
        <f t="shared" si="1"/>
        <v>679360</v>
      </c>
      <c r="G25" s="125"/>
      <c r="H25" s="126"/>
      <c r="I25" s="120"/>
      <c r="J25" s="83"/>
      <c r="K25" s="19"/>
      <c r="L25" s="20"/>
      <c r="M25" s="21"/>
    </row>
    <row r="26" spans="2:13" s="12" customFormat="1" ht="116.25" customHeight="1">
      <c r="B26" s="132" t="s">
        <v>145</v>
      </c>
      <c r="C26" s="193" t="s">
        <v>155</v>
      </c>
      <c r="D26" s="194">
        <v>191857.14</v>
      </c>
      <c r="E26" s="195">
        <v>8942.86</v>
      </c>
      <c r="F26" s="130">
        <f t="shared" si="1"/>
        <v>200800</v>
      </c>
      <c r="G26" s="125"/>
      <c r="H26" s="126"/>
      <c r="I26" s="120"/>
      <c r="J26" s="83"/>
      <c r="K26" s="19"/>
      <c r="L26" s="20"/>
      <c r="M26" s="21"/>
    </row>
    <row r="27" spans="2:13" s="12" customFormat="1" ht="111" customHeight="1">
      <c r="B27" s="142" t="s">
        <v>226</v>
      </c>
      <c r="C27" s="122" t="s">
        <v>206</v>
      </c>
      <c r="D27" s="123">
        <f>D28</f>
        <v>114830.51</v>
      </c>
      <c r="E27" s="143">
        <f>E28</f>
        <v>-66905.19</v>
      </c>
      <c r="F27" s="124">
        <f t="shared" si="0"/>
        <v>47925.31999999999</v>
      </c>
      <c r="G27" s="125"/>
      <c r="H27" s="126"/>
      <c r="I27" s="120"/>
      <c r="J27" s="83"/>
      <c r="K27" s="19"/>
      <c r="L27" s="20"/>
      <c r="M27" s="21"/>
    </row>
    <row r="28" spans="2:13" s="12" customFormat="1" ht="102" customHeight="1">
      <c r="B28" s="144" t="s">
        <v>200</v>
      </c>
      <c r="C28" s="128" t="s">
        <v>207</v>
      </c>
      <c r="D28" s="129">
        <v>114830.51</v>
      </c>
      <c r="E28" s="145">
        <v>-66905.19</v>
      </c>
      <c r="F28" s="130">
        <f t="shared" si="0"/>
        <v>47925.31999999999</v>
      </c>
      <c r="G28" s="125"/>
      <c r="H28" s="126"/>
      <c r="I28" s="120"/>
      <c r="J28" s="83"/>
      <c r="K28" s="19"/>
      <c r="L28" s="20"/>
      <c r="M28" s="21"/>
    </row>
    <row r="29" spans="2:13" s="12" customFormat="1" ht="102" customHeight="1">
      <c r="B29" s="133" t="s">
        <v>6</v>
      </c>
      <c r="C29" s="128" t="s">
        <v>132</v>
      </c>
      <c r="D29" s="129">
        <f>D30</f>
        <v>311000</v>
      </c>
      <c r="E29" s="145">
        <f>E30</f>
        <v>0</v>
      </c>
      <c r="F29" s="130">
        <f>D29+E29</f>
        <v>311000</v>
      </c>
      <c r="G29" s="125"/>
      <c r="H29" s="126"/>
      <c r="I29" s="120"/>
      <c r="J29" s="83"/>
      <c r="K29" s="19"/>
      <c r="L29" s="20"/>
      <c r="M29" s="21"/>
    </row>
    <row r="30" spans="2:13" s="12" customFormat="1" ht="102" customHeight="1">
      <c r="B30" s="132" t="s">
        <v>8</v>
      </c>
      <c r="C30" s="128" t="s">
        <v>133</v>
      </c>
      <c r="D30" s="129">
        <v>311000</v>
      </c>
      <c r="E30" s="145"/>
      <c r="F30" s="130">
        <f>D30+E30</f>
        <v>311000</v>
      </c>
      <c r="G30" s="125"/>
      <c r="H30" s="126"/>
      <c r="I30" s="120"/>
      <c r="J30" s="83"/>
      <c r="K30" s="19"/>
      <c r="L30" s="20"/>
      <c r="M30" s="21"/>
    </row>
    <row r="31" spans="2:13" s="12" customFormat="1" ht="111" customHeight="1">
      <c r="B31" s="121" t="s">
        <v>228</v>
      </c>
      <c r="C31" s="146" t="s">
        <v>45</v>
      </c>
      <c r="D31" s="147">
        <f>D32</f>
        <v>748180</v>
      </c>
      <c r="E31" s="124">
        <f>E32</f>
        <v>155970.49</v>
      </c>
      <c r="F31" s="130">
        <f>D31+E31</f>
        <v>904150.49</v>
      </c>
      <c r="G31" s="125"/>
      <c r="H31" s="126"/>
      <c r="I31" s="120"/>
      <c r="J31" s="83"/>
      <c r="K31" s="19"/>
      <c r="L31" s="20"/>
      <c r="M31" s="21"/>
    </row>
    <row r="32" spans="2:13" s="12" customFormat="1" ht="81.75" customHeight="1">
      <c r="B32" s="127" t="s">
        <v>79</v>
      </c>
      <c r="C32" s="148" t="s">
        <v>46</v>
      </c>
      <c r="D32" s="149">
        <v>748180</v>
      </c>
      <c r="E32" s="130">
        <v>155970.49</v>
      </c>
      <c r="F32" s="130">
        <f>D32+E32</f>
        <v>904150.49</v>
      </c>
      <c r="G32" s="125"/>
      <c r="H32" s="126"/>
      <c r="I32" s="150"/>
      <c r="J32" s="86"/>
      <c r="K32" s="19"/>
      <c r="L32" s="20"/>
      <c r="M32" s="21"/>
    </row>
    <row r="33" spans="2:13" s="12" customFormat="1" ht="66.75" customHeight="1">
      <c r="B33" s="121" t="s">
        <v>229</v>
      </c>
      <c r="C33" s="146" t="s">
        <v>47</v>
      </c>
      <c r="D33" s="147">
        <f>D34</f>
        <v>1147270</v>
      </c>
      <c r="E33" s="124">
        <f>E34</f>
        <v>-26149.6</v>
      </c>
      <c r="F33" s="130">
        <f t="shared" si="0"/>
        <v>1121120.4</v>
      </c>
      <c r="G33" s="125"/>
      <c r="H33" s="126"/>
      <c r="I33" s="150"/>
      <c r="J33" s="83"/>
      <c r="K33" s="19"/>
      <c r="L33" s="20"/>
      <c r="M33" s="21"/>
    </row>
    <row r="34" spans="2:13" s="12" customFormat="1" ht="90.75" customHeight="1">
      <c r="B34" s="134" t="s">
        <v>48</v>
      </c>
      <c r="C34" s="148" t="s">
        <v>49</v>
      </c>
      <c r="D34" s="149">
        <v>1147270</v>
      </c>
      <c r="E34" s="130">
        <v>-26149.6</v>
      </c>
      <c r="F34" s="130">
        <f t="shared" si="0"/>
        <v>1121120.4</v>
      </c>
      <c r="G34" s="125"/>
      <c r="H34" s="126"/>
      <c r="I34" s="151"/>
      <c r="J34" s="87"/>
      <c r="K34" s="19"/>
      <c r="L34" s="20"/>
      <c r="M34" s="21"/>
    </row>
    <row r="35" spans="2:13" s="12" customFormat="1" ht="30" customHeight="1" hidden="1">
      <c r="B35" s="127" t="s">
        <v>81</v>
      </c>
      <c r="C35" s="148">
        <v>99</v>
      </c>
      <c r="D35" s="149"/>
      <c r="E35" s="130"/>
      <c r="F35" s="152">
        <v>0</v>
      </c>
      <c r="G35" s="153"/>
      <c r="H35" s="153"/>
      <c r="I35" s="151"/>
      <c r="J35" s="87"/>
      <c r="K35" s="19"/>
      <c r="L35" s="20"/>
      <c r="M35" s="21"/>
    </row>
    <row r="36" spans="2:10" s="12" customFormat="1" ht="84" customHeight="1">
      <c r="B36" s="121" t="s">
        <v>230</v>
      </c>
      <c r="C36" s="122"/>
      <c r="D36" s="123">
        <f>D9+D14+D21+D24+D27+D29+D31+D33</f>
        <v>4848572.65</v>
      </c>
      <c r="E36" s="123">
        <f>E9+E14+E21+E24+E27+E29+E31+E33</f>
        <v>170752.41999999998</v>
      </c>
      <c r="F36" s="124">
        <f>D36+E36</f>
        <v>5019325.07</v>
      </c>
      <c r="G36" s="125"/>
      <c r="H36" s="125"/>
      <c r="I36" s="125"/>
      <c r="J36" s="84"/>
    </row>
    <row r="37" spans="2:10" s="12" customFormat="1" ht="50.25">
      <c r="B37" s="154"/>
      <c r="C37" s="155"/>
      <c r="D37" s="155"/>
      <c r="E37" s="156"/>
      <c r="F37" s="157"/>
      <c r="G37" s="126"/>
      <c r="H37" s="125"/>
      <c r="I37" s="125"/>
      <c r="J37" s="84"/>
    </row>
    <row r="38" spans="2:10" s="12" customFormat="1" ht="50.25">
      <c r="B38" s="154"/>
      <c r="C38" s="158"/>
      <c r="D38" s="158"/>
      <c r="E38" s="159"/>
      <c r="F38" s="160"/>
      <c r="G38" s="126"/>
      <c r="H38" s="125"/>
      <c r="I38" s="125"/>
      <c r="J38" s="84"/>
    </row>
    <row r="39" spans="2:10" s="12" customFormat="1" ht="38.25">
      <c r="B39" s="88"/>
      <c r="C39" s="89"/>
      <c r="D39" s="89"/>
      <c r="E39" s="90"/>
      <c r="F39" s="91"/>
      <c r="G39" s="85"/>
      <c r="H39" s="84"/>
      <c r="I39" s="84"/>
      <c r="J39" s="84"/>
    </row>
    <row r="40" spans="2:9" s="12" customFormat="1" ht="26.25">
      <c r="B40" s="46"/>
      <c r="C40" s="47"/>
      <c r="D40" s="47"/>
      <c r="E40" s="48"/>
      <c r="F40" s="49"/>
      <c r="G40" s="42"/>
      <c r="H40" s="38"/>
      <c r="I40" s="38"/>
    </row>
    <row r="41" spans="2:9" s="12" customFormat="1" ht="26.25">
      <c r="B41" s="46"/>
      <c r="C41" s="47"/>
      <c r="D41" s="47"/>
      <c r="E41" s="48"/>
      <c r="F41" s="49"/>
      <c r="G41" s="42"/>
      <c r="H41" s="38"/>
      <c r="I41" s="38"/>
    </row>
    <row r="42" spans="2:9" s="12" customFormat="1" ht="26.25">
      <c r="B42" s="46"/>
      <c r="C42" s="47"/>
      <c r="D42" s="47"/>
      <c r="E42" s="48"/>
      <c r="F42" s="49"/>
      <c r="G42" s="42"/>
      <c r="H42" s="38"/>
      <c r="I42" s="38"/>
    </row>
    <row r="43" spans="2:9" s="12" customFormat="1" ht="26.25">
      <c r="B43" s="46"/>
      <c r="C43" s="47"/>
      <c r="D43" s="47"/>
      <c r="E43" s="48"/>
      <c r="F43" s="49"/>
      <c r="G43" s="42"/>
      <c r="H43" s="38"/>
      <c r="I43" s="38"/>
    </row>
    <row r="44" spans="2:9" s="12" customFormat="1" ht="26.25">
      <c r="B44" s="46"/>
      <c r="C44" s="47"/>
      <c r="D44" s="47"/>
      <c r="E44" s="48"/>
      <c r="F44" s="49"/>
      <c r="G44" s="42"/>
      <c r="H44" s="38"/>
      <c r="I44" s="38"/>
    </row>
    <row r="45" spans="2:9" s="12" customFormat="1" ht="26.25">
      <c r="B45" s="46"/>
      <c r="C45" s="47"/>
      <c r="D45" s="47"/>
      <c r="E45" s="48"/>
      <c r="F45" s="49"/>
      <c r="G45" s="42"/>
      <c r="H45" s="38"/>
      <c r="I45" s="38"/>
    </row>
    <row r="46" spans="2:9" s="12" customFormat="1" ht="26.25">
      <c r="B46" s="46"/>
      <c r="C46" s="47"/>
      <c r="D46" s="47"/>
      <c r="E46" s="48"/>
      <c r="F46" s="49"/>
      <c r="G46" s="42"/>
      <c r="H46" s="38"/>
      <c r="I46" s="38"/>
    </row>
    <row r="47" spans="2:9" s="12" customFormat="1" ht="26.25">
      <c r="B47" s="46"/>
      <c r="C47" s="47"/>
      <c r="D47" s="47"/>
      <c r="E47" s="48"/>
      <c r="F47" s="49"/>
      <c r="G47" s="42"/>
      <c r="H47" s="38"/>
      <c r="I47" s="38"/>
    </row>
    <row r="48" spans="2:9" s="12" customFormat="1" ht="26.25">
      <c r="B48" s="46"/>
      <c r="C48" s="47"/>
      <c r="D48" s="47"/>
      <c r="E48" s="48"/>
      <c r="F48" s="49"/>
      <c r="G48" s="42"/>
      <c r="H48" s="38"/>
      <c r="I48" s="38"/>
    </row>
    <row r="49" spans="2:9" s="12" customFormat="1" ht="26.25">
      <c r="B49" s="46"/>
      <c r="C49" s="47"/>
      <c r="D49" s="47"/>
      <c r="E49" s="48"/>
      <c r="F49" s="49"/>
      <c r="G49" s="42"/>
      <c r="H49" s="38"/>
      <c r="I49" s="38"/>
    </row>
    <row r="50" spans="2:9" s="12" customFormat="1" ht="26.25">
      <c r="B50" s="46"/>
      <c r="C50" s="47"/>
      <c r="D50" s="47"/>
      <c r="E50" s="48"/>
      <c r="F50" s="49"/>
      <c r="G50" s="42"/>
      <c r="H50" s="38"/>
      <c r="I50" s="38"/>
    </row>
    <row r="51" spans="2:9" s="12" customFormat="1" ht="26.25">
      <c r="B51" s="46"/>
      <c r="C51" s="47"/>
      <c r="D51" s="47"/>
      <c r="E51" s="48"/>
      <c r="F51" s="49"/>
      <c r="G51" s="42"/>
      <c r="H51" s="38"/>
      <c r="I51" s="38"/>
    </row>
    <row r="52" spans="2:9" s="12" customFormat="1" ht="26.25">
      <c r="B52" s="46"/>
      <c r="C52" s="47"/>
      <c r="D52" s="47"/>
      <c r="E52" s="48"/>
      <c r="F52" s="49"/>
      <c r="G52" s="42"/>
      <c r="H52" s="38"/>
      <c r="I52" s="38"/>
    </row>
    <row r="53" spans="2:9" s="12" customFormat="1" ht="26.25">
      <c r="B53" s="46"/>
      <c r="C53" s="47"/>
      <c r="D53" s="47"/>
      <c r="E53" s="48"/>
      <c r="F53" s="49"/>
      <c r="G53" s="42"/>
      <c r="H53" s="38"/>
      <c r="I53" s="38"/>
    </row>
    <row r="54" spans="2:9" s="12" customFormat="1" ht="26.25">
      <c r="B54" s="46"/>
      <c r="C54" s="47"/>
      <c r="D54" s="47"/>
      <c r="E54" s="48"/>
      <c r="F54" s="49"/>
      <c r="G54" s="42"/>
      <c r="H54" s="38"/>
      <c r="I54" s="38"/>
    </row>
    <row r="55" spans="2:9" s="12" customFormat="1" ht="26.25">
      <c r="B55" s="46"/>
      <c r="C55" s="47"/>
      <c r="D55" s="47"/>
      <c r="E55" s="48"/>
      <c r="F55" s="49"/>
      <c r="G55" s="42"/>
      <c r="H55" s="38"/>
      <c r="I55" s="38"/>
    </row>
    <row r="56" spans="2:9" s="12" customFormat="1" ht="26.25">
      <c r="B56" s="46"/>
      <c r="C56" s="47"/>
      <c r="D56" s="47"/>
      <c r="E56" s="48"/>
      <c r="F56" s="49"/>
      <c r="G56" s="42"/>
      <c r="H56" s="38"/>
      <c r="I56" s="38"/>
    </row>
    <row r="57" spans="2:9" s="12" customFormat="1" ht="26.25">
      <c r="B57" s="46"/>
      <c r="C57" s="47"/>
      <c r="D57" s="47"/>
      <c r="E57" s="48"/>
      <c r="F57" s="49"/>
      <c r="G57" s="42"/>
      <c r="H57" s="38"/>
      <c r="I57" s="38"/>
    </row>
    <row r="58" spans="2:9" s="12" customFormat="1" ht="26.25">
      <c r="B58" s="46"/>
      <c r="C58" s="47"/>
      <c r="D58" s="47"/>
      <c r="E58" s="48"/>
      <c r="F58" s="49"/>
      <c r="G58" s="42"/>
      <c r="H58" s="38"/>
      <c r="I58" s="38"/>
    </row>
    <row r="59" spans="2:7" s="12" customFormat="1" ht="18.75">
      <c r="B59" s="24"/>
      <c r="C59" s="25"/>
      <c r="D59" s="25"/>
      <c r="E59" s="26"/>
      <c r="F59" s="27"/>
      <c r="G59" s="21"/>
    </row>
    <row r="60" spans="2:7" s="12" customFormat="1" ht="18.75">
      <c r="B60" s="24"/>
      <c r="C60" s="25"/>
      <c r="D60" s="25"/>
      <c r="E60" s="26"/>
      <c r="F60" s="27"/>
      <c r="G60" s="21"/>
    </row>
    <row r="61" spans="2:7" s="12" customFormat="1" ht="18.75">
      <c r="B61" s="24"/>
      <c r="C61" s="25"/>
      <c r="D61" s="25"/>
      <c r="E61" s="26"/>
      <c r="F61" s="27"/>
      <c r="G61" s="21"/>
    </row>
    <row r="62" spans="2:7" s="12" customFormat="1" ht="18.75">
      <c r="B62" s="24"/>
      <c r="C62" s="25"/>
      <c r="D62" s="25"/>
      <c r="E62" s="26"/>
      <c r="F62" s="27"/>
      <c r="G62" s="21"/>
    </row>
    <row r="63" spans="2:7" s="12" customFormat="1" ht="18.75">
      <c r="B63" s="24"/>
      <c r="C63" s="25"/>
      <c r="D63" s="25"/>
      <c r="E63" s="26"/>
      <c r="F63" s="27"/>
      <c r="G63" s="21"/>
    </row>
    <row r="64" spans="2:7" s="12" customFormat="1" ht="18.75">
      <c r="B64" s="24"/>
      <c r="C64" s="25"/>
      <c r="D64" s="25"/>
      <c r="E64" s="26"/>
      <c r="F64" s="27"/>
      <c r="G64" s="21"/>
    </row>
    <row r="65" spans="2:7" s="12" customFormat="1" ht="18.75">
      <c r="B65" s="24"/>
      <c r="C65" s="25"/>
      <c r="D65" s="25"/>
      <c r="E65" s="26"/>
      <c r="F65" s="27"/>
      <c r="G65" s="21"/>
    </row>
    <row r="66" spans="2:7" s="12" customFormat="1" ht="18.75">
      <c r="B66" s="24"/>
      <c r="C66" s="25"/>
      <c r="D66" s="25"/>
      <c r="E66" s="26"/>
      <c r="F66" s="27"/>
      <c r="G66" s="21"/>
    </row>
    <row r="67" spans="2:7" s="12" customFormat="1" ht="18.75">
      <c r="B67" s="24"/>
      <c r="C67" s="25"/>
      <c r="D67" s="25"/>
      <c r="E67" s="26"/>
      <c r="F67" s="27"/>
      <c r="G67" s="21"/>
    </row>
    <row r="68" spans="2:7" s="12" customFormat="1" ht="18.75">
      <c r="B68" s="24"/>
      <c r="C68" s="25"/>
      <c r="D68" s="25"/>
      <c r="E68" s="26"/>
      <c r="F68" s="27"/>
      <c r="G68" s="21"/>
    </row>
    <row r="69" spans="2:7" s="12" customFormat="1" ht="18.75">
      <c r="B69" s="24"/>
      <c r="C69" s="25"/>
      <c r="D69" s="25"/>
      <c r="E69" s="26"/>
      <c r="F69" s="27"/>
      <c r="G69" s="21"/>
    </row>
    <row r="70" spans="2:7" s="12" customFormat="1" ht="18.75">
      <c r="B70" s="24"/>
      <c r="C70" s="25"/>
      <c r="D70" s="25"/>
      <c r="E70" s="26"/>
      <c r="F70" s="27"/>
      <c r="G70" s="21"/>
    </row>
    <row r="71" spans="2:7" s="12" customFormat="1" ht="18.75">
      <c r="B71" s="24"/>
      <c r="C71" s="25"/>
      <c r="D71" s="25"/>
      <c r="E71" s="26"/>
      <c r="F71" s="27"/>
      <c r="G71" s="21"/>
    </row>
    <row r="72" spans="2:7" s="12" customFormat="1" ht="18.75">
      <c r="B72" s="24"/>
      <c r="C72" s="25"/>
      <c r="D72" s="25"/>
      <c r="E72" s="26"/>
      <c r="F72" s="27"/>
      <c r="G72" s="21"/>
    </row>
    <row r="73" spans="2:7" s="12" customFormat="1" ht="18.75">
      <c r="B73" s="24"/>
      <c r="C73" s="25"/>
      <c r="D73" s="25"/>
      <c r="E73" s="26"/>
      <c r="F73" s="27"/>
      <c r="G73" s="21"/>
    </row>
    <row r="74" spans="2:7" s="12" customFormat="1" ht="18.75">
      <c r="B74" s="28"/>
      <c r="C74" s="29"/>
      <c r="D74" s="29"/>
      <c r="E74" s="26"/>
      <c r="F74" s="27"/>
      <c r="G74" s="21"/>
    </row>
    <row r="75" spans="2:7" s="12" customFormat="1" ht="18.75">
      <c r="B75" s="30"/>
      <c r="C75" s="29"/>
      <c r="D75" s="29"/>
      <c r="E75" s="26"/>
      <c r="F75" s="27"/>
      <c r="G75" s="21"/>
    </row>
    <row r="76" spans="2:7" s="12" customFormat="1" ht="18.75">
      <c r="B76" s="30"/>
      <c r="C76" s="29"/>
      <c r="D76" s="29"/>
      <c r="E76" s="26"/>
      <c r="F76" s="27"/>
      <c r="G76" s="21"/>
    </row>
    <row r="77" spans="2:7" s="12" customFormat="1" ht="18.75">
      <c r="B77" s="30"/>
      <c r="C77" s="29"/>
      <c r="D77" s="29"/>
      <c r="E77" s="26"/>
      <c r="F77" s="27"/>
      <c r="G77" s="21"/>
    </row>
    <row r="78" spans="2:7" s="12" customFormat="1" ht="18.75">
      <c r="B78" s="30"/>
      <c r="C78" s="29"/>
      <c r="D78" s="29"/>
      <c r="E78" s="26"/>
      <c r="F78" s="27"/>
      <c r="G78" s="21"/>
    </row>
    <row r="79" spans="2:7" s="12" customFormat="1" ht="18.75">
      <c r="B79" s="30"/>
      <c r="C79" s="29"/>
      <c r="D79" s="29"/>
      <c r="E79" s="26"/>
      <c r="F79" s="27"/>
      <c r="G79" s="21"/>
    </row>
    <row r="80" spans="2:7" s="12" customFormat="1" ht="18.75">
      <c r="B80" s="30"/>
      <c r="C80" s="29"/>
      <c r="D80" s="29"/>
      <c r="E80" s="26"/>
      <c r="F80" s="27"/>
      <c r="G80" s="21"/>
    </row>
    <row r="81" spans="2:7" s="12" customFormat="1" ht="18.75">
      <c r="B81" s="30"/>
      <c r="C81" s="29"/>
      <c r="D81" s="29"/>
      <c r="E81" s="26"/>
      <c r="F81" s="27"/>
      <c r="G81" s="21"/>
    </row>
    <row r="82" spans="2:7" s="12" customFormat="1" ht="18.75">
      <c r="B82" s="30"/>
      <c r="C82" s="29"/>
      <c r="D82" s="29"/>
      <c r="E82" s="26"/>
      <c r="F82" s="27"/>
      <c r="G82" s="21"/>
    </row>
    <row r="83" spans="2:7" s="12" customFormat="1" ht="18.75">
      <c r="B83" s="30"/>
      <c r="C83" s="29"/>
      <c r="D83" s="29"/>
      <c r="E83" s="26"/>
      <c r="F83" s="27"/>
      <c r="G83" s="21"/>
    </row>
    <row r="84" spans="2:7" s="12" customFormat="1" ht="18.75">
      <c r="B84" s="30"/>
      <c r="C84" s="29"/>
      <c r="D84" s="29"/>
      <c r="E84" s="26"/>
      <c r="F84" s="27"/>
      <c r="G84" s="21"/>
    </row>
    <row r="85" spans="2:7" s="12" customFormat="1" ht="18.75">
      <c r="B85" s="30"/>
      <c r="C85" s="29"/>
      <c r="D85" s="29"/>
      <c r="E85" s="26"/>
      <c r="F85" s="27"/>
      <c r="G85" s="21"/>
    </row>
    <row r="86" spans="2:7" s="12" customFormat="1" ht="18.75">
      <c r="B86" s="30"/>
      <c r="C86" s="29"/>
      <c r="D86" s="29"/>
      <c r="E86" s="26"/>
      <c r="F86" s="27"/>
      <c r="G86" s="21"/>
    </row>
    <row r="87" spans="2:7" s="12" customFormat="1" ht="18.75">
      <c r="B87" s="30"/>
      <c r="C87" s="29"/>
      <c r="D87" s="29"/>
      <c r="E87" s="26"/>
      <c r="F87" s="27"/>
      <c r="G87" s="21"/>
    </row>
    <row r="88" spans="2:7" s="12" customFormat="1" ht="18.75">
      <c r="B88" s="30"/>
      <c r="C88" s="29"/>
      <c r="D88" s="29"/>
      <c r="E88" s="26"/>
      <c r="F88" s="27"/>
      <c r="G88" s="21"/>
    </row>
    <row r="89" spans="2:7" s="12" customFormat="1" ht="18.75">
      <c r="B89" s="30"/>
      <c r="C89" s="29"/>
      <c r="D89" s="29"/>
      <c r="E89" s="26"/>
      <c r="F89" s="27"/>
      <c r="G89" s="21"/>
    </row>
    <row r="90" spans="2:7" s="12" customFormat="1" ht="18.75">
      <c r="B90" s="30"/>
      <c r="C90" s="29"/>
      <c r="D90" s="29"/>
      <c r="E90" s="26"/>
      <c r="F90" s="27"/>
      <c r="G90" s="21"/>
    </row>
    <row r="91" spans="2:7" s="12" customFormat="1" ht="18.75">
      <c r="B91" s="30"/>
      <c r="C91" s="29"/>
      <c r="D91" s="29"/>
      <c r="E91" s="26"/>
      <c r="F91" s="27"/>
      <c r="G91" s="21"/>
    </row>
    <row r="92" spans="2:7" s="12" customFormat="1" ht="18.75">
      <c r="B92" s="30"/>
      <c r="C92" s="29"/>
      <c r="D92" s="29"/>
      <c r="E92" s="26"/>
      <c r="F92" s="27"/>
      <c r="G92" s="21"/>
    </row>
    <row r="93" spans="2:7" s="12" customFormat="1" ht="18.75">
      <c r="B93" s="30"/>
      <c r="C93" s="29"/>
      <c r="D93" s="29"/>
      <c r="E93" s="26"/>
      <c r="F93" s="27"/>
      <c r="G93" s="21"/>
    </row>
    <row r="94" spans="2:7" s="12" customFormat="1" ht="18.75">
      <c r="B94" s="30"/>
      <c r="C94" s="29"/>
      <c r="D94" s="29"/>
      <c r="E94" s="26"/>
      <c r="F94" s="27"/>
      <c r="G94" s="21"/>
    </row>
    <row r="95" spans="2:7" s="12" customFormat="1" ht="18.75">
      <c r="B95" s="30"/>
      <c r="C95" s="29"/>
      <c r="D95" s="29"/>
      <c r="E95" s="26"/>
      <c r="F95" s="27"/>
      <c r="G95" s="21"/>
    </row>
    <row r="96" spans="2:7" s="12" customFormat="1" ht="18.75">
      <c r="B96" s="30"/>
      <c r="C96" s="29"/>
      <c r="D96" s="29"/>
      <c r="E96" s="26"/>
      <c r="F96" s="27"/>
      <c r="G96" s="21"/>
    </row>
    <row r="97" spans="2:7" s="12" customFormat="1" ht="18.75">
      <c r="B97" s="30"/>
      <c r="C97" s="29"/>
      <c r="D97" s="29"/>
      <c r="E97" s="26"/>
      <c r="F97" s="27"/>
      <c r="G97" s="21"/>
    </row>
    <row r="98" spans="2:7" s="12" customFormat="1" ht="18.75">
      <c r="B98" s="30"/>
      <c r="C98" s="29"/>
      <c r="D98" s="29"/>
      <c r="E98" s="26"/>
      <c r="F98" s="27"/>
      <c r="G98" s="21"/>
    </row>
    <row r="99" spans="2:7" s="12" customFormat="1" ht="18.75">
      <c r="B99" s="30"/>
      <c r="C99" s="29"/>
      <c r="D99" s="29"/>
      <c r="E99" s="26"/>
      <c r="F99" s="27"/>
      <c r="G99" s="21"/>
    </row>
    <row r="100" spans="2:7" s="12" customFormat="1" ht="18.75">
      <c r="B100" s="30"/>
      <c r="C100" s="29"/>
      <c r="D100" s="29"/>
      <c r="E100" s="26"/>
      <c r="F100" s="27"/>
      <c r="G100" s="21"/>
    </row>
    <row r="101" spans="2:7" s="12" customFormat="1" ht="18.75">
      <c r="B101" s="30"/>
      <c r="C101" s="29"/>
      <c r="D101" s="29"/>
      <c r="E101" s="26"/>
      <c r="F101" s="27"/>
      <c r="G101" s="21"/>
    </row>
    <row r="102" spans="2:7" s="12" customFormat="1" ht="18.75">
      <c r="B102" s="30"/>
      <c r="C102" s="29"/>
      <c r="D102" s="29"/>
      <c r="E102" s="26"/>
      <c r="F102" s="27"/>
      <c r="G102" s="21"/>
    </row>
    <row r="103" spans="2:7" s="12" customFormat="1" ht="18.75">
      <c r="B103" s="30"/>
      <c r="C103" s="29"/>
      <c r="D103" s="29"/>
      <c r="E103" s="26"/>
      <c r="F103" s="27"/>
      <c r="G103" s="21"/>
    </row>
    <row r="104" spans="2:7" ht="12.75">
      <c r="B104" s="23"/>
      <c r="C104" s="31"/>
      <c r="D104" s="31"/>
      <c r="E104" s="32"/>
      <c r="F104" s="33"/>
      <c r="G104" s="34"/>
    </row>
    <row r="105" spans="2:7" ht="12.75">
      <c r="B105" s="23"/>
      <c r="C105" s="31"/>
      <c r="D105" s="31"/>
      <c r="E105" s="32"/>
      <c r="F105" s="33"/>
      <c r="G105" s="34"/>
    </row>
    <row r="106" spans="2:7" ht="12.75">
      <c r="B106" s="23"/>
      <c r="C106" s="31"/>
      <c r="D106" s="31"/>
      <c r="E106" s="32"/>
      <c r="F106" s="33"/>
      <c r="G106" s="34"/>
    </row>
    <row r="107" spans="2:7" ht="12.75">
      <c r="B107" s="23"/>
      <c r="C107" s="31"/>
      <c r="D107" s="31"/>
      <c r="E107" s="32"/>
      <c r="F107" s="33"/>
      <c r="G107" s="34"/>
    </row>
    <row r="108" spans="2:7" ht="12.75">
      <c r="B108" s="23"/>
      <c r="C108" s="31"/>
      <c r="D108" s="31"/>
      <c r="E108" s="32"/>
      <c r="F108" s="33"/>
      <c r="G108" s="34"/>
    </row>
    <row r="109" spans="2:7" ht="12.75">
      <c r="B109" s="23"/>
      <c r="C109" s="31"/>
      <c r="D109" s="31"/>
      <c r="E109" s="32"/>
      <c r="F109" s="33"/>
      <c r="G109" s="34"/>
    </row>
    <row r="110" spans="2:7" ht="12.75">
      <c r="B110" s="23"/>
      <c r="C110" s="31"/>
      <c r="D110" s="31"/>
      <c r="E110" s="32"/>
      <c r="F110" s="33"/>
      <c r="G110" s="34"/>
    </row>
    <row r="111" spans="2:7" ht="12.75">
      <c r="B111" s="23"/>
      <c r="C111" s="31"/>
      <c r="D111" s="31"/>
      <c r="E111" s="32"/>
      <c r="F111" s="33"/>
      <c r="G111" s="34"/>
    </row>
    <row r="112" spans="2:7" ht="12.75">
      <c r="B112" s="23"/>
      <c r="C112" s="31"/>
      <c r="D112" s="31"/>
      <c r="E112" s="32"/>
      <c r="F112" s="33"/>
      <c r="G112" s="34"/>
    </row>
    <row r="113" spans="2:7" ht="12.75">
      <c r="B113" s="23"/>
      <c r="C113" s="31"/>
      <c r="D113" s="31"/>
      <c r="E113" s="32"/>
      <c r="F113" s="33"/>
      <c r="G113" s="34"/>
    </row>
    <row r="114" spans="2:7" ht="12.75">
      <c r="B114" s="23"/>
      <c r="C114" s="31"/>
      <c r="D114" s="31"/>
      <c r="E114" s="32"/>
      <c r="F114" s="33"/>
      <c r="G114" s="34"/>
    </row>
    <row r="115" spans="2:7" ht="12.75">
      <c r="B115" s="23"/>
      <c r="C115" s="31"/>
      <c r="D115" s="31"/>
      <c r="E115" s="32"/>
      <c r="F115" s="33"/>
      <c r="G115" s="34"/>
    </row>
    <row r="116" spans="2:7" ht="12.75">
      <c r="B116" s="23"/>
      <c r="C116" s="31"/>
      <c r="D116" s="31"/>
      <c r="E116" s="32"/>
      <c r="F116" s="33"/>
      <c r="G116" s="34"/>
    </row>
    <row r="117" spans="2:7" ht="12.75">
      <c r="B117" s="23"/>
      <c r="C117" s="31"/>
      <c r="D117" s="31"/>
      <c r="E117" s="32"/>
      <c r="F117" s="33"/>
      <c r="G117" s="34"/>
    </row>
    <row r="118" spans="2:7" ht="12.75">
      <c r="B118" s="23"/>
      <c r="C118" s="31"/>
      <c r="D118" s="31"/>
      <c r="E118" s="32"/>
      <c r="F118" s="33"/>
      <c r="G118" s="34"/>
    </row>
    <row r="119" spans="2:7" ht="12.75">
      <c r="B119" s="23"/>
      <c r="C119" s="31"/>
      <c r="D119" s="31"/>
      <c r="E119" s="32"/>
      <c r="F119" s="33"/>
      <c r="G119" s="34"/>
    </row>
    <row r="120" spans="2:7" ht="12.75">
      <c r="B120" s="23"/>
      <c r="C120" s="31"/>
      <c r="D120" s="31"/>
      <c r="E120" s="32"/>
      <c r="F120" s="33"/>
      <c r="G120" s="34"/>
    </row>
    <row r="121" spans="2:7" ht="12.75">
      <c r="B121" s="23"/>
      <c r="C121" s="31"/>
      <c r="D121" s="31"/>
      <c r="E121" s="32"/>
      <c r="F121" s="33"/>
      <c r="G121" s="34"/>
    </row>
    <row r="122" spans="2:7" ht="12.75">
      <c r="B122" s="23"/>
      <c r="C122" s="31"/>
      <c r="D122" s="31"/>
      <c r="E122" s="32"/>
      <c r="F122" s="33"/>
      <c r="G122" s="34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</sheetData>
  <sheetProtection/>
  <mergeCells count="3">
    <mergeCell ref="C3:I4"/>
    <mergeCell ref="B5:F5"/>
    <mergeCell ref="F2:I2"/>
  </mergeCells>
  <printOptions/>
  <pageMargins left="0.7480314960629921" right="0.3937007874015748" top="0.2755905511811024" bottom="0.1968503937007874" header="0.2755905511811024" footer="0.2755905511811024"/>
  <pageSetup fitToHeight="1" fitToWidth="1" horizontalDpi="600" verticalDpi="600" orientation="portrait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98"/>
  <sheetViews>
    <sheetView view="pageBreakPreview" zoomScale="25" zoomScaleNormal="65" zoomScaleSheetLayoutView="25" zoomScalePageLayoutView="0" workbookViewId="0" topLeftCell="A3">
      <selection activeCell="C3" sqref="C3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100.375" style="0" customWidth="1"/>
    <col min="8" max="8" width="76.00390625" style="0" customWidth="1"/>
    <col min="9" max="9" width="89.25390625" style="0" customWidth="1"/>
    <col min="10" max="10" width="68.875" style="0" customWidth="1"/>
    <col min="12" max="12" width="30.25390625" style="0" customWidth="1"/>
  </cols>
  <sheetData>
    <row r="1" spans="1:13" ht="57" customHeight="1">
      <c r="A1" s="1"/>
      <c r="B1" s="58"/>
      <c r="C1" s="58"/>
      <c r="D1" s="58"/>
      <c r="E1" s="58"/>
      <c r="F1" s="58"/>
      <c r="G1" s="58"/>
      <c r="H1" s="58"/>
      <c r="I1" s="58"/>
      <c r="J1" s="268"/>
      <c r="K1" s="268"/>
      <c r="L1" s="268"/>
      <c r="M1" s="58"/>
    </row>
    <row r="2" spans="1:13" ht="69" customHeight="1" hidden="1">
      <c r="A2" s="1"/>
      <c r="B2" s="95"/>
      <c r="C2" s="95"/>
      <c r="D2" s="95"/>
      <c r="E2" s="95"/>
      <c r="F2" s="95"/>
      <c r="G2" s="95"/>
      <c r="H2" s="95"/>
      <c r="I2" s="95"/>
      <c r="J2" s="96"/>
      <c r="K2" s="96"/>
      <c r="L2" s="96"/>
      <c r="M2" s="95"/>
    </row>
    <row r="3" spans="1:13" ht="78" customHeight="1">
      <c r="A3" s="1"/>
      <c r="B3" s="95"/>
      <c r="C3" s="95"/>
      <c r="D3" s="95"/>
      <c r="E3" s="95"/>
      <c r="F3" s="95"/>
      <c r="G3" s="95"/>
      <c r="H3" s="51"/>
      <c r="I3" s="53"/>
      <c r="J3" s="263" t="s">
        <v>185</v>
      </c>
      <c r="K3" s="264"/>
      <c r="L3" s="264"/>
      <c r="M3" s="51"/>
    </row>
    <row r="4" spans="1:13" ht="63.75" customHeight="1">
      <c r="A4" s="1"/>
      <c r="B4" s="95"/>
      <c r="C4" s="95"/>
      <c r="D4" s="95"/>
      <c r="E4" s="95"/>
      <c r="F4" s="95"/>
      <c r="G4" s="95"/>
      <c r="H4" s="264" t="s">
        <v>321</v>
      </c>
      <c r="I4" s="264"/>
      <c r="J4" s="264"/>
      <c r="K4" s="264"/>
      <c r="L4" s="264"/>
      <c r="M4" s="264"/>
    </row>
    <row r="5" spans="1:13" ht="34.5" customHeight="1">
      <c r="A5" s="1"/>
      <c r="B5" s="95"/>
      <c r="C5" s="95"/>
      <c r="D5" s="95"/>
      <c r="E5" s="95"/>
      <c r="F5" s="95"/>
      <c r="G5" s="95"/>
      <c r="H5" s="264"/>
      <c r="I5" s="264"/>
      <c r="J5" s="264"/>
      <c r="K5" s="264"/>
      <c r="L5" s="264"/>
      <c r="M5" s="264"/>
    </row>
    <row r="6" spans="1:13" ht="101.25" customHeight="1">
      <c r="A6" s="1"/>
      <c r="B6" s="95"/>
      <c r="C6" s="95"/>
      <c r="D6" s="95"/>
      <c r="E6" s="95"/>
      <c r="F6" s="95"/>
      <c r="G6" s="95"/>
      <c r="H6" s="264"/>
      <c r="I6" s="264"/>
      <c r="J6" s="264"/>
      <c r="K6" s="264"/>
      <c r="L6" s="264"/>
      <c r="M6" s="264"/>
    </row>
    <row r="7" spans="1:13" ht="16.5" customHeight="1">
      <c r="A7" s="1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59.25" hidden="1">
      <c r="A8" s="1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ht="276.75" customHeight="1">
      <c r="A9" s="1"/>
      <c r="B9" s="265" t="s">
        <v>216</v>
      </c>
      <c r="C9" s="265"/>
      <c r="D9" s="265"/>
      <c r="E9" s="265"/>
      <c r="F9" s="265"/>
      <c r="G9" s="265"/>
      <c r="H9" s="265"/>
      <c r="I9" s="265"/>
      <c r="J9" s="265"/>
      <c r="K9" s="94"/>
      <c r="L9" s="94"/>
      <c r="M9" s="94"/>
    </row>
    <row r="10" spans="1:13" ht="53.25" customHeight="1">
      <c r="A10" s="1"/>
      <c r="B10" s="97"/>
      <c r="C10" s="97"/>
      <c r="D10" s="97"/>
      <c r="E10" s="97"/>
      <c r="F10" s="97"/>
      <c r="G10" s="98"/>
      <c r="H10" s="266"/>
      <c r="I10" s="266"/>
      <c r="J10" s="266"/>
      <c r="K10" s="94"/>
      <c r="L10" s="94"/>
      <c r="M10" s="94"/>
    </row>
    <row r="11" spans="1:13" ht="240" customHeight="1">
      <c r="A11" s="1"/>
      <c r="B11" s="99" t="s">
        <v>33</v>
      </c>
      <c r="C11" s="99" t="s">
        <v>34</v>
      </c>
      <c r="D11" s="100" t="s">
        <v>52</v>
      </c>
      <c r="E11" s="100" t="s">
        <v>53</v>
      </c>
      <c r="F11" s="100" t="s">
        <v>54</v>
      </c>
      <c r="G11" s="100" t="s">
        <v>55</v>
      </c>
      <c r="H11" s="100" t="s">
        <v>56</v>
      </c>
      <c r="I11" s="101" t="s">
        <v>195</v>
      </c>
      <c r="J11" s="102" t="s">
        <v>212</v>
      </c>
      <c r="K11" s="94"/>
      <c r="L11" s="94"/>
      <c r="M11" s="94"/>
    </row>
    <row r="12" spans="1:13" ht="61.5">
      <c r="A12" s="1"/>
      <c r="B12" s="103">
        <v>1</v>
      </c>
      <c r="C12" s="103">
        <v>2</v>
      </c>
      <c r="D12" s="104" t="s">
        <v>35</v>
      </c>
      <c r="E12" s="104" t="s">
        <v>36</v>
      </c>
      <c r="F12" s="104" t="s">
        <v>37</v>
      </c>
      <c r="G12" s="104" t="s">
        <v>38</v>
      </c>
      <c r="H12" s="104" t="s">
        <v>39</v>
      </c>
      <c r="I12" s="104" t="s">
        <v>177</v>
      </c>
      <c r="J12" s="103">
        <v>9</v>
      </c>
      <c r="K12" s="94"/>
      <c r="L12" s="94"/>
      <c r="M12" s="94"/>
    </row>
    <row r="13" spans="1:13" ht="69.75" customHeight="1" hidden="1">
      <c r="A13" s="1"/>
      <c r="B13" s="105" t="e">
        <f>#REF!+1</f>
        <v>#REF!</v>
      </c>
      <c r="C13" s="106" t="s">
        <v>162</v>
      </c>
      <c r="D13" s="107" t="s">
        <v>57</v>
      </c>
      <c r="E13" s="107" t="s">
        <v>70</v>
      </c>
      <c r="F13" s="107" t="s">
        <v>72</v>
      </c>
      <c r="G13" s="107" t="s">
        <v>178</v>
      </c>
      <c r="H13" s="107"/>
      <c r="I13" s="108">
        <f>I14</f>
        <v>0</v>
      </c>
      <c r="J13" s="108">
        <f>J14</f>
        <v>0</v>
      </c>
      <c r="K13" s="94"/>
      <c r="L13" s="94"/>
      <c r="M13" s="94"/>
    </row>
    <row r="14" spans="1:13" ht="71.25" customHeight="1" hidden="1">
      <c r="A14" s="1"/>
      <c r="B14" s="105" t="e">
        <f aca="true" t="shared" si="0" ref="B14:B20">B13+1</f>
        <v>#REF!</v>
      </c>
      <c r="C14" s="109" t="s">
        <v>160</v>
      </c>
      <c r="D14" s="107" t="s">
        <v>57</v>
      </c>
      <c r="E14" s="107" t="s">
        <v>70</v>
      </c>
      <c r="F14" s="107" t="s">
        <v>72</v>
      </c>
      <c r="G14" s="110" t="s">
        <v>179</v>
      </c>
      <c r="H14" s="107"/>
      <c r="I14" s="108">
        <f>I15+I16+I17+I18+I19+I20</f>
        <v>0</v>
      </c>
      <c r="J14" s="108">
        <f>J15+J16+J17+J18+J19+J20</f>
        <v>0</v>
      </c>
      <c r="K14" s="94"/>
      <c r="L14" s="94"/>
      <c r="M14" s="94"/>
    </row>
    <row r="15" spans="1:13" ht="85.5" customHeight="1" hidden="1">
      <c r="A15" s="1"/>
      <c r="B15" s="105" t="e">
        <f t="shared" si="0"/>
        <v>#REF!</v>
      </c>
      <c r="C15" s="111" t="s">
        <v>92</v>
      </c>
      <c r="D15" s="107" t="s">
        <v>57</v>
      </c>
      <c r="E15" s="107" t="s">
        <v>70</v>
      </c>
      <c r="F15" s="107" t="s">
        <v>72</v>
      </c>
      <c r="G15" s="110" t="s">
        <v>179</v>
      </c>
      <c r="H15" s="107" t="s">
        <v>82</v>
      </c>
      <c r="I15" s="108"/>
      <c r="J15" s="108">
        <v>0</v>
      </c>
      <c r="K15" s="94"/>
      <c r="L15" s="94"/>
      <c r="M15" s="94"/>
    </row>
    <row r="16" spans="1:13" ht="40.5" customHeight="1" hidden="1">
      <c r="A16" s="1"/>
      <c r="B16" s="105" t="e">
        <f t="shared" si="0"/>
        <v>#REF!</v>
      </c>
      <c r="C16" s="111" t="s">
        <v>83</v>
      </c>
      <c r="D16" s="107" t="s">
        <v>57</v>
      </c>
      <c r="E16" s="107" t="s">
        <v>70</v>
      </c>
      <c r="F16" s="107" t="s">
        <v>72</v>
      </c>
      <c r="G16" s="110" t="s">
        <v>179</v>
      </c>
      <c r="H16" s="107" t="s">
        <v>180</v>
      </c>
      <c r="I16" s="108"/>
      <c r="J16" s="108">
        <v>0</v>
      </c>
      <c r="K16" s="94"/>
      <c r="L16" s="94"/>
      <c r="M16" s="94"/>
    </row>
    <row r="17" spans="1:13" ht="72.75" customHeight="1" hidden="1">
      <c r="A17" s="1"/>
      <c r="B17" s="105" t="e">
        <f t="shared" si="0"/>
        <v>#REF!</v>
      </c>
      <c r="C17" s="111" t="s">
        <v>84</v>
      </c>
      <c r="D17" s="107" t="s">
        <v>57</v>
      </c>
      <c r="E17" s="107" t="s">
        <v>70</v>
      </c>
      <c r="F17" s="107" t="s">
        <v>72</v>
      </c>
      <c r="G17" s="110" t="s">
        <v>179</v>
      </c>
      <c r="H17" s="107" t="s">
        <v>85</v>
      </c>
      <c r="I17" s="108"/>
      <c r="J17" s="108">
        <v>0</v>
      </c>
      <c r="K17" s="94"/>
      <c r="L17" s="94"/>
      <c r="M17" s="94"/>
    </row>
    <row r="18" spans="1:13" ht="88.5" customHeight="1" hidden="1">
      <c r="A18" s="1"/>
      <c r="B18" s="105" t="e">
        <f t="shared" si="0"/>
        <v>#REF!</v>
      </c>
      <c r="C18" s="111" t="s">
        <v>1</v>
      </c>
      <c r="D18" s="107" t="s">
        <v>57</v>
      </c>
      <c r="E18" s="107" t="s">
        <v>70</v>
      </c>
      <c r="F18" s="107" t="s">
        <v>72</v>
      </c>
      <c r="G18" s="110" t="s">
        <v>179</v>
      </c>
      <c r="H18" s="107" t="s">
        <v>88</v>
      </c>
      <c r="I18" s="108"/>
      <c r="J18" s="108">
        <v>0</v>
      </c>
      <c r="K18" s="94"/>
      <c r="L18" s="94"/>
      <c r="M18" s="94"/>
    </row>
    <row r="19" spans="1:13" ht="42" customHeight="1" hidden="1">
      <c r="A19" s="1"/>
      <c r="B19" s="105" t="e">
        <f t="shared" si="0"/>
        <v>#REF!</v>
      </c>
      <c r="C19" s="111" t="s">
        <v>86</v>
      </c>
      <c r="D19" s="107" t="s">
        <v>57</v>
      </c>
      <c r="E19" s="107" t="s">
        <v>70</v>
      </c>
      <c r="F19" s="107" t="s">
        <v>72</v>
      </c>
      <c r="G19" s="110" t="s">
        <v>179</v>
      </c>
      <c r="H19" s="107">
        <v>851</v>
      </c>
      <c r="I19" s="108"/>
      <c r="J19" s="108">
        <v>0</v>
      </c>
      <c r="K19" s="94"/>
      <c r="L19" s="94"/>
      <c r="M19" s="94"/>
    </row>
    <row r="20" spans="1:13" ht="52.5" customHeight="1" hidden="1">
      <c r="A20" s="1"/>
      <c r="B20" s="105" t="e">
        <f t="shared" si="0"/>
        <v>#REF!</v>
      </c>
      <c r="C20" s="111" t="s">
        <v>87</v>
      </c>
      <c r="D20" s="107" t="s">
        <v>57</v>
      </c>
      <c r="E20" s="107" t="s">
        <v>70</v>
      </c>
      <c r="F20" s="107" t="s">
        <v>72</v>
      </c>
      <c r="G20" s="110" t="s">
        <v>179</v>
      </c>
      <c r="H20" s="107">
        <v>852</v>
      </c>
      <c r="I20" s="108"/>
      <c r="J20" s="108">
        <v>0</v>
      </c>
      <c r="K20" s="94"/>
      <c r="L20" s="94"/>
      <c r="M20" s="94"/>
    </row>
    <row r="21" spans="1:13" ht="252.75" customHeight="1">
      <c r="A21" s="1"/>
      <c r="B21" s="161">
        <v>1</v>
      </c>
      <c r="C21" s="162" t="s">
        <v>231</v>
      </c>
      <c r="D21" s="161" t="s">
        <v>57</v>
      </c>
      <c r="E21" s="161" t="s">
        <v>70</v>
      </c>
      <c r="F21" s="161" t="s">
        <v>72</v>
      </c>
      <c r="G21" s="161" t="s">
        <v>146</v>
      </c>
      <c r="H21" s="161"/>
      <c r="I21" s="163">
        <f>I22+I34+I47+I57</f>
        <v>164308.56</v>
      </c>
      <c r="J21" s="163">
        <f>J22+J34+J47+J57</f>
        <v>4534541.21</v>
      </c>
      <c r="K21" s="164"/>
      <c r="L21" s="164"/>
      <c r="M21" s="94"/>
    </row>
    <row r="22" spans="1:13" ht="188.25" customHeight="1">
      <c r="A22" s="1"/>
      <c r="B22" s="161" t="s">
        <v>208</v>
      </c>
      <c r="C22" s="162" t="s">
        <v>294</v>
      </c>
      <c r="D22" s="161" t="s">
        <v>57</v>
      </c>
      <c r="E22" s="161" t="s">
        <v>70</v>
      </c>
      <c r="F22" s="161" t="s">
        <v>72</v>
      </c>
      <c r="G22" s="165" t="s">
        <v>255</v>
      </c>
      <c r="H22" s="161" t="s">
        <v>58</v>
      </c>
      <c r="I22" s="163">
        <f>I23+I25+I26++I30+I31</f>
        <v>92450</v>
      </c>
      <c r="J22" s="163">
        <f>J23++J25+J26+J30+J31</f>
        <v>1128240</v>
      </c>
      <c r="K22" s="164"/>
      <c r="L22" s="164"/>
      <c r="M22" s="94"/>
    </row>
    <row r="23" spans="1:13" ht="217.5" customHeight="1">
      <c r="A23" s="1"/>
      <c r="B23" s="161"/>
      <c r="C23" s="166" t="s">
        <v>92</v>
      </c>
      <c r="D23" s="167" t="s">
        <v>57</v>
      </c>
      <c r="E23" s="167" t="s">
        <v>70</v>
      </c>
      <c r="F23" s="167" t="s">
        <v>72</v>
      </c>
      <c r="G23" s="168" t="s">
        <v>157</v>
      </c>
      <c r="H23" s="167" t="s">
        <v>82</v>
      </c>
      <c r="I23" s="169">
        <v>51000</v>
      </c>
      <c r="J23" s="169">
        <v>643610</v>
      </c>
      <c r="K23" s="164"/>
      <c r="L23" s="164"/>
      <c r="M23" s="94"/>
    </row>
    <row r="24" spans="1:13" ht="48" customHeight="1" hidden="1">
      <c r="A24" s="1"/>
      <c r="B24" s="161"/>
      <c r="C24" s="166" t="s">
        <v>83</v>
      </c>
      <c r="D24" s="167" t="s">
        <v>57</v>
      </c>
      <c r="E24" s="167" t="s">
        <v>70</v>
      </c>
      <c r="F24" s="167" t="s">
        <v>72</v>
      </c>
      <c r="G24" s="168" t="s">
        <v>158</v>
      </c>
      <c r="H24" s="167" t="s">
        <v>180</v>
      </c>
      <c r="I24" s="169"/>
      <c r="J24" s="169"/>
      <c r="K24" s="164"/>
      <c r="L24" s="164"/>
      <c r="M24" s="94"/>
    </row>
    <row r="25" spans="1:13" ht="106.5" customHeight="1">
      <c r="A25" s="1"/>
      <c r="B25" s="161"/>
      <c r="C25" s="166" t="s">
        <v>166</v>
      </c>
      <c r="D25" s="167" t="s">
        <v>57</v>
      </c>
      <c r="E25" s="167" t="s">
        <v>70</v>
      </c>
      <c r="F25" s="167" t="s">
        <v>72</v>
      </c>
      <c r="G25" s="168" t="s">
        <v>157</v>
      </c>
      <c r="H25" s="167" t="s">
        <v>165</v>
      </c>
      <c r="I25" s="169">
        <v>43927.17</v>
      </c>
      <c r="J25" s="169">
        <v>222887.17</v>
      </c>
      <c r="K25" s="164"/>
      <c r="L25" s="164"/>
      <c r="M25" s="94"/>
    </row>
    <row r="26" spans="1:13" ht="144.75" customHeight="1">
      <c r="A26" s="1"/>
      <c r="B26" s="161"/>
      <c r="C26" s="166" t="s">
        <v>1</v>
      </c>
      <c r="D26" s="167" t="s">
        <v>57</v>
      </c>
      <c r="E26" s="167" t="s">
        <v>70</v>
      </c>
      <c r="F26" s="167" t="s">
        <v>72</v>
      </c>
      <c r="G26" s="168" t="s">
        <v>158</v>
      </c>
      <c r="H26" s="167" t="s">
        <v>88</v>
      </c>
      <c r="I26" s="169"/>
      <c r="J26" s="169">
        <v>0</v>
      </c>
      <c r="K26" s="164"/>
      <c r="L26" s="164"/>
      <c r="M26" s="94"/>
    </row>
    <row r="27" spans="1:13" ht="114" customHeight="1" hidden="1">
      <c r="A27" s="1"/>
      <c r="B27" s="161"/>
      <c r="C27" s="166" t="s">
        <v>86</v>
      </c>
      <c r="D27" s="167" t="s">
        <v>57</v>
      </c>
      <c r="E27" s="167" t="s">
        <v>70</v>
      </c>
      <c r="F27" s="167" t="s">
        <v>72</v>
      </c>
      <c r="G27" s="168" t="s">
        <v>158</v>
      </c>
      <c r="H27" s="167">
        <v>851</v>
      </c>
      <c r="I27" s="169"/>
      <c r="J27" s="169"/>
      <c r="K27" s="164"/>
      <c r="L27" s="164"/>
      <c r="M27" s="94"/>
    </row>
    <row r="28" spans="1:13" ht="99" customHeight="1" hidden="1">
      <c r="A28" s="1"/>
      <c r="B28" s="161"/>
      <c r="C28" s="166" t="s">
        <v>87</v>
      </c>
      <c r="D28" s="167" t="s">
        <v>57</v>
      </c>
      <c r="E28" s="167" t="s">
        <v>70</v>
      </c>
      <c r="F28" s="167" t="s">
        <v>72</v>
      </c>
      <c r="G28" s="168" t="s">
        <v>158</v>
      </c>
      <c r="H28" s="167">
        <v>852</v>
      </c>
      <c r="I28" s="169"/>
      <c r="J28" s="169"/>
      <c r="K28" s="164"/>
      <c r="L28" s="164"/>
      <c r="M28" s="94"/>
    </row>
    <row r="29" spans="1:13" ht="99" customHeight="1" hidden="1">
      <c r="A29" s="1"/>
      <c r="B29" s="161"/>
      <c r="C29" s="166" t="s">
        <v>87</v>
      </c>
      <c r="D29" s="167"/>
      <c r="E29" s="167"/>
      <c r="F29" s="167"/>
      <c r="G29" s="168" t="s">
        <v>158</v>
      </c>
      <c r="H29" s="167" t="s">
        <v>9</v>
      </c>
      <c r="I29" s="169"/>
      <c r="J29" s="169"/>
      <c r="K29" s="164"/>
      <c r="L29" s="164"/>
      <c r="M29" s="94"/>
    </row>
    <row r="30" spans="1:13" ht="99" customHeight="1">
      <c r="A30" s="1"/>
      <c r="B30" s="161"/>
      <c r="C30" s="166" t="s">
        <v>204</v>
      </c>
      <c r="D30" s="167"/>
      <c r="E30" s="167"/>
      <c r="F30" s="167"/>
      <c r="G30" s="168" t="s">
        <v>158</v>
      </c>
      <c r="H30" s="167" t="s">
        <v>203</v>
      </c>
      <c r="I30" s="169">
        <v>-43.95</v>
      </c>
      <c r="J30" s="169">
        <v>956.05</v>
      </c>
      <c r="K30" s="164"/>
      <c r="L30" s="164"/>
      <c r="M30" s="94"/>
    </row>
    <row r="31" spans="1:13" ht="99" customHeight="1">
      <c r="A31" s="1"/>
      <c r="B31" s="161"/>
      <c r="C31" s="170" t="s">
        <v>247</v>
      </c>
      <c r="D31" s="167"/>
      <c r="E31" s="167"/>
      <c r="F31" s="167"/>
      <c r="G31" s="168" t="s">
        <v>250</v>
      </c>
      <c r="H31" s="167" t="s">
        <v>58</v>
      </c>
      <c r="I31" s="169">
        <f>I32+I33</f>
        <v>-2433.22</v>
      </c>
      <c r="J31" s="169">
        <f>J32+J33</f>
        <v>260786.78</v>
      </c>
      <c r="K31" s="164"/>
      <c r="L31" s="164"/>
      <c r="M31" s="94"/>
    </row>
    <row r="32" spans="1:13" ht="162" customHeight="1">
      <c r="A32" s="1"/>
      <c r="B32" s="161"/>
      <c r="C32" s="166" t="s">
        <v>167</v>
      </c>
      <c r="D32" s="167"/>
      <c r="E32" s="167"/>
      <c r="F32" s="167"/>
      <c r="G32" s="168" t="s">
        <v>250</v>
      </c>
      <c r="H32" s="167" t="s">
        <v>82</v>
      </c>
      <c r="I32" s="169"/>
      <c r="J32" s="169">
        <v>202170</v>
      </c>
      <c r="K32" s="164"/>
      <c r="L32" s="164"/>
      <c r="M32" s="94"/>
    </row>
    <row r="33" spans="1:13" ht="207" customHeight="1">
      <c r="A33" s="1"/>
      <c r="B33" s="161"/>
      <c r="C33" s="170" t="s">
        <v>252</v>
      </c>
      <c r="D33" s="167"/>
      <c r="E33" s="167"/>
      <c r="F33" s="167"/>
      <c r="G33" s="168" t="s">
        <v>250</v>
      </c>
      <c r="H33" s="167" t="s">
        <v>165</v>
      </c>
      <c r="I33" s="169">
        <v>-2433.22</v>
      </c>
      <c r="J33" s="169">
        <v>58616.78</v>
      </c>
      <c r="K33" s="164"/>
      <c r="L33" s="164"/>
      <c r="M33" s="94"/>
    </row>
    <row r="34" spans="1:13" ht="244.5" customHeight="1">
      <c r="A34" s="1"/>
      <c r="B34" s="161" t="s">
        <v>190</v>
      </c>
      <c r="C34" s="171" t="s">
        <v>232</v>
      </c>
      <c r="D34" s="167"/>
      <c r="E34" s="167"/>
      <c r="F34" s="167"/>
      <c r="G34" s="165" t="s">
        <v>152</v>
      </c>
      <c r="H34" s="161"/>
      <c r="I34" s="163">
        <f>I35+I43</f>
        <v>8942.86</v>
      </c>
      <c r="J34" s="163">
        <f>J35++J43</f>
        <v>292800</v>
      </c>
      <c r="K34" s="164"/>
      <c r="L34" s="164"/>
      <c r="M34" s="94"/>
    </row>
    <row r="35" spans="1:13" ht="171" customHeight="1">
      <c r="A35" s="1"/>
      <c r="B35" s="161"/>
      <c r="C35" s="166" t="s">
        <v>221</v>
      </c>
      <c r="D35" s="161" t="s">
        <v>57</v>
      </c>
      <c r="E35" s="161" t="s">
        <v>71</v>
      </c>
      <c r="F35" s="161" t="s">
        <v>73</v>
      </c>
      <c r="G35" s="167" t="s">
        <v>168</v>
      </c>
      <c r="H35" s="167" t="s">
        <v>58</v>
      </c>
      <c r="I35" s="169"/>
      <c r="J35" s="169">
        <f>J36+J37+J38</f>
        <v>92000</v>
      </c>
      <c r="K35" s="164"/>
      <c r="L35" s="164"/>
      <c r="M35" s="94"/>
    </row>
    <row r="36" spans="1:13" ht="195.75" customHeight="1">
      <c r="A36" s="1"/>
      <c r="B36" s="161"/>
      <c r="C36" s="166" t="s">
        <v>92</v>
      </c>
      <c r="D36" s="167" t="s">
        <v>57</v>
      </c>
      <c r="E36" s="167" t="s">
        <v>71</v>
      </c>
      <c r="F36" s="167" t="s">
        <v>73</v>
      </c>
      <c r="G36" s="167" t="s">
        <v>168</v>
      </c>
      <c r="H36" s="167" t="s">
        <v>82</v>
      </c>
      <c r="I36" s="169"/>
      <c r="J36" s="169">
        <v>69720</v>
      </c>
      <c r="K36" s="164"/>
      <c r="L36" s="164"/>
      <c r="M36" s="94"/>
    </row>
    <row r="37" spans="1:13" ht="119.25" customHeight="1">
      <c r="A37" s="1"/>
      <c r="B37" s="161"/>
      <c r="C37" s="166" t="s">
        <v>166</v>
      </c>
      <c r="D37" s="167" t="s">
        <v>57</v>
      </c>
      <c r="E37" s="167" t="s">
        <v>71</v>
      </c>
      <c r="F37" s="167" t="s">
        <v>73</v>
      </c>
      <c r="G37" s="167" t="s">
        <v>168</v>
      </c>
      <c r="H37" s="167" t="s">
        <v>165</v>
      </c>
      <c r="I37" s="169"/>
      <c r="J37" s="169">
        <v>21050</v>
      </c>
      <c r="K37" s="164"/>
      <c r="L37" s="164"/>
      <c r="M37" s="94"/>
    </row>
    <row r="38" spans="1:13" ht="174" customHeight="1">
      <c r="A38" s="1"/>
      <c r="B38" s="161"/>
      <c r="C38" s="166" t="s">
        <v>1</v>
      </c>
      <c r="D38" s="167" t="s">
        <v>57</v>
      </c>
      <c r="E38" s="167" t="s">
        <v>71</v>
      </c>
      <c r="F38" s="167" t="s">
        <v>73</v>
      </c>
      <c r="G38" s="167" t="s">
        <v>168</v>
      </c>
      <c r="H38" s="167" t="s">
        <v>88</v>
      </c>
      <c r="I38" s="169" t="s">
        <v>261</v>
      </c>
      <c r="J38" s="169">
        <v>1230</v>
      </c>
      <c r="K38" s="164"/>
      <c r="L38" s="164"/>
      <c r="M38" s="94"/>
    </row>
    <row r="39" spans="1:13" ht="165" customHeight="1" hidden="1">
      <c r="A39" s="1"/>
      <c r="B39" s="161" t="s">
        <v>191</v>
      </c>
      <c r="C39" s="172" t="s">
        <v>194</v>
      </c>
      <c r="D39" s="161" t="s">
        <v>57</v>
      </c>
      <c r="E39" s="161" t="s">
        <v>72</v>
      </c>
      <c r="F39" s="161" t="s">
        <v>76</v>
      </c>
      <c r="G39" s="173" t="s">
        <v>152</v>
      </c>
      <c r="H39" s="161"/>
      <c r="I39" s="163">
        <f>I40</f>
        <v>0</v>
      </c>
      <c r="J39" s="163">
        <f>J40</f>
        <v>23.450000000000003</v>
      </c>
      <c r="K39" s="164"/>
      <c r="L39" s="164"/>
      <c r="M39" s="94"/>
    </row>
    <row r="40" spans="1:13" ht="190.5" customHeight="1" hidden="1">
      <c r="A40" s="1"/>
      <c r="B40" s="161"/>
      <c r="C40" s="174" t="s">
        <v>161</v>
      </c>
      <c r="D40" s="167" t="s">
        <v>57</v>
      </c>
      <c r="E40" s="167" t="s">
        <v>72</v>
      </c>
      <c r="F40" s="167" t="s">
        <v>76</v>
      </c>
      <c r="G40" s="175" t="s">
        <v>153</v>
      </c>
      <c r="H40" s="167" t="s">
        <v>58</v>
      </c>
      <c r="I40" s="169">
        <f>I41+I42</f>
        <v>0</v>
      </c>
      <c r="J40" s="169">
        <f>J41+J42</f>
        <v>23.450000000000003</v>
      </c>
      <c r="K40" s="164"/>
      <c r="L40" s="164"/>
      <c r="M40" s="94"/>
    </row>
    <row r="41" spans="1:13" ht="98.25" customHeight="1" hidden="1">
      <c r="A41" s="1"/>
      <c r="B41" s="161"/>
      <c r="C41" s="166" t="s">
        <v>167</v>
      </c>
      <c r="D41" s="167" t="s">
        <v>57</v>
      </c>
      <c r="E41" s="167" t="s">
        <v>72</v>
      </c>
      <c r="F41" s="167" t="s">
        <v>76</v>
      </c>
      <c r="G41" s="175" t="s">
        <v>153</v>
      </c>
      <c r="H41" s="167" t="s">
        <v>82</v>
      </c>
      <c r="I41" s="169"/>
      <c r="J41" s="169">
        <v>18.01</v>
      </c>
      <c r="K41" s="164"/>
      <c r="L41" s="164"/>
      <c r="M41" s="94"/>
    </row>
    <row r="42" spans="1:13" ht="86.25" customHeight="1" hidden="1">
      <c r="A42" s="1"/>
      <c r="B42" s="161"/>
      <c r="C42" s="166" t="s">
        <v>166</v>
      </c>
      <c r="D42" s="167" t="s">
        <v>57</v>
      </c>
      <c r="E42" s="167" t="s">
        <v>72</v>
      </c>
      <c r="F42" s="167" t="s">
        <v>76</v>
      </c>
      <c r="G42" s="175" t="s">
        <v>153</v>
      </c>
      <c r="H42" s="167" t="s">
        <v>165</v>
      </c>
      <c r="I42" s="169"/>
      <c r="J42" s="169">
        <v>5.44</v>
      </c>
      <c r="K42" s="164"/>
      <c r="L42" s="164"/>
      <c r="M42" s="94"/>
    </row>
    <row r="43" spans="1:13" ht="86.25" customHeight="1">
      <c r="A43" s="1"/>
      <c r="B43" s="161"/>
      <c r="C43" s="166" t="s">
        <v>145</v>
      </c>
      <c r="D43" s="167"/>
      <c r="E43" s="167"/>
      <c r="F43" s="167"/>
      <c r="G43" s="175" t="s">
        <v>288</v>
      </c>
      <c r="H43" s="167"/>
      <c r="I43" s="169">
        <f>I44+I45+I46</f>
        <v>8942.86</v>
      </c>
      <c r="J43" s="169">
        <f>J44+J45+J46</f>
        <v>200800</v>
      </c>
      <c r="K43" s="164"/>
      <c r="L43" s="164"/>
      <c r="M43" s="94"/>
    </row>
    <row r="44" spans="1:13" ht="167.25" customHeight="1">
      <c r="A44" s="1"/>
      <c r="B44" s="161"/>
      <c r="C44" s="166" t="s">
        <v>1</v>
      </c>
      <c r="D44" s="167"/>
      <c r="E44" s="167"/>
      <c r="F44" s="167"/>
      <c r="G44" s="175" t="s">
        <v>288</v>
      </c>
      <c r="H44" s="167" t="s">
        <v>88</v>
      </c>
      <c r="I44" s="169">
        <v>8942.86</v>
      </c>
      <c r="J44" s="169">
        <v>156942.86</v>
      </c>
      <c r="K44" s="164"/>
      <c r="L44" s="164"/>
      <c r="M44" s="94"/>
    </row>
    <row r="45" spans="1:13" ht="167.25" customHeight="1">
      <c r="A45" s="1"/>
      <c r="B45" s="161"/>
      <c r="C45" s="206" t="s">
        <v>139</v>
      </c>
      <c r="D45" s="167"/>
      <c r="E45" s="167"/>
      <c r="F45" s="167"/>
      <c r="G45" s="175" t="s">
        <v>288</v>
      </c>
      <c r="H45" s="167" t="s">
        <v>164</v>
      </c>
      <c r="I45" s="169"/>
      <c r="J45" s="169">
        <v>1000</v>
      </c>
      <c r="K45" s="164"/>
      <c r="L45" s="164"/>
      <c r="M45" s="94"/>
    </row>
    <row r="46" spans="1:13" ht="167.25" customHeight="1">
      <c r="A46" s="1"/>
      <c r="B46" s="161"/>
      <c r="C46" s="166" t="s">
        <v>1</v>
      </c>
      <c r="D46" s="167"/>
      <c r="E46" s="167"/>
      <c r="F46" s="167"/>
      <c r="G46" s="175" t="s">
        <v>312</v>
      </c>
      <c r="H46" s="167" t="s">
        <v>88</v>
      </c>
      <c r="I46" s="169"/>
      <c r="J46" s="169">
        <v>42857.14</v>
      </c>
      <c r="K46" s="164"/>
      <c r="L46" s="164"/>
      <c r="M46" s="94"/>
    </row>
    <row r="47" spans="1:13" ht="200.25" customHeight="1">
      <c r="A47" s="1"/>
      <c r="B47" s="161" t="s">
        <v>191</v>
      </c>
      <c r="C47" s="162" t="s">
        <v>233</v>
      </c>
      <c r="D47" s="161"/>
      <c r="E47" s="161"/>
      <c r="F47" s="161"/>
      <c r="G47" s="173" t="s">
        <v>201</v>
      </c>
      <c r="H47" s="161" t="s">
        <v>58</v>
      </c>
      <c r="I47" s="163">
        <f>I48+I50+I53+I55</f>
        <v>-66905.19</v>
      </c>
      <c r="J47" s="163">
        <f>J48++J51+J53+J55</f>
        <v>777230.3200000001</v>
      </c>
      <c r="K47" s="164"/>
      <c r="L47" s="164"/>
      <c r="M47" s="94"/>
    </row>
    <row r="48" spans="1:13" ht="125.25" customHeight="1">
      <c r="A48" s="1"/>
      <c r="B48" s="161"/>
      <c r="C48" s="162" t="s">
        <v>299</v>
      </c>
      <c r="D48" s="161"/>
      <c r="E48" s="161"/>
      <c r="F48" s="161"/>
      <c r="G48" s="173" t="s">
        <v>202</v>
      </c>
      <c r="H48" s="161"/>
      <c r="I48" s="163">
        <f>I49</f>
        <v>-66905.19</v>
      </c>
      <c r="J48" s="163">
        <f>J49</f>
        <v>47925.32</v>
      </c>
      <c r="K48" s="164"/>
      <c r="L48" s="164"/>
      <c r="M48" s="94"/>
    </row>
    <row r="49" spans="1:13" ht="176.25" customHeight="1">
      <c r="A49" s="1"/>
      <c r="B49" s="161"/>
      <c r="C49" s="166" t="s">
        <v>1</v>
      </c>
      <c r="D49" s="167"/>
      <c r="E49" s="167"/>
      <c r="F49" s="167"/>
      <c r="G49" s="175" t="s">
        <v>202</v>
      </c>
      <c r="H49" s="167" t="s">
        <v>88</v>
      </c>
      <c r="I49" s="169">
        <v>-66905.19</v>
      </c>
      <c r="J49" s="169">
        <v>47925.32</v>
      </c>
      <c r="K49" s="164"/>
      <c r="L49" s="164"/>
      <c r="M49" s="94"/>
    </row>
    <row r="50" spans="1:13" ht="241.5" customHeight="1">
      <c r="A50" s="1"/>
      <c r="B50" s="161"/>
      <c r="C50" s="241" t="s">
        <v>298</v>
      </c>
      <c r="D50" s="161"/>
      <c r="E50" s="161"/>
      <c r="F50" s="161"/>
      <c r="G50" s="173" t="s">
        <v>293</v>
      </c>
      <c r="H50" s="161"/>
      <c r="I50" s="163">
        <f>I51</f>
        <v>0</v>
      </c>
      <c r="J50" s="163">
        <f>J51</f>
        <v>4000</v>
      </c>
      <c r="K50" s="164"/>
      <c r="L50" s="164"/>
      <c r="M50" s="94"/>
    </row>
    <row r="51" spans="1:13" ht="88.5" customHeight="1">
      <c r="A51" s="1"/>
      <c r="B51" s="161"/>
      <c r="C51" s="220" t="s">
        <v>295</v>
      </c>
      <c r="D51" s="167"/>
      <c r="E51" s="167"/>
      <c r="F51" s="167"/>
      <c r="G51" s="175" t="s">
        <v>293</v>
      </c>
      <c r="H51" s="167" t="s">
        <v>58</v>
      </c>
      <c r="I51" s="169">
        <f>I52</f>
        <v>0</v>
      </c>
      <c r="J51" s="169">
        <f>J52</f>
        <v>4000</v>
      </c>
      <c r="K51" s="164"/>
      <c r="L51" s="164"/>
      <c r="M51" s="94"/>
    </row>
    <row r="52" spans="1:13" ht="172.5" customHeight="1">
      <c r="A52" s="1"/>
      <c r="B52" s="161"/>
      <c r="C52" s="166" t="s">
        <v>1</v>
      </c>
      <c r="D52" s="167"/>
      <c r="E52" s="167"/>
      <c r="F52" s="167"/>
      <c r="G52" s="175" t="s">
        <v>293</v>
      </c>
      <c r="H52" s="167" t="s">
        <v>88</v>
      </c>
      <c r="I52" s="169"/>
      <c r="J52" s="169">
        <v>4000</v>
      </c>
      <c r="K52" s="164"/>
      <c r="L52" s="164"/>
      <c r="M52" s="94"/>
    </row>
    <row r="53" spans="1:13" ht="89.25" customHeight="1">
      <c r="A53" s="1"/>
      <c r="B53" s="161"/>
      <c r="C53" s="162" t="s">
        <v>279</v>
      </c>
      <c r="D53" s="161"/>
      <c r="E53" s="161"/>
      <c r="F53" s="161"/>
      <c r="G53" s="173" t="s">
        <v>280</v>
      </c>
      <c r="H53" s="161" t="s">
        <v>58</v>
      </c>
      <c r="I53" s="163">
        <f>I54</f>
        <v>0</v>
      </c>
      <c r="J53" s="163">
        <f>J54</f>
        <v>45945</v>
      </c>
      <c r="K53" s="164"/>
      <c r="L53" s="164"/>
      <c r="M53" s="94"/>
    </row>
    <row r="54" spans="1:13" ht="140.25" customHeight="1">
      <c r="A54" s="1"/>
      <c r="B54" s="161"/>
      <c r="C54" s="166" t="s">
        <v>1</v>
      </c>
      <c r="D54" s="167"/>
      <c r="E54" s="167"/>
      <c r="F54" s="167"/>
      <c r="G54" s="175" t="s">
        <v>280</v>
      </c>
      <c r="H54" s="167" t="s">
        <v>88</v>
      </c>
      <c r="I54" s="169"/>
      <c r="J54" s="169">
        <v>45945</v>
      </c>
      <c r="K54" s="164"/>
      <c r="L54" s="164"/>
      <c r="M54" s="94"/>
    </row>
    <row r="55" spans="1:13" ht="290.25" customHeight="1">
      <c r="A55" s="1"/>
      <c r="B55" s="161"/>
      <c r="C55" s="215" t="s">
        <v>310</v>
      </c>
      <c r="D55" s="161"/>
      <c r="E55" s="161"/>
      <c r="F55" s="161"/>
      <c r="G55" s="222" t="s">
        <v>307</v>
      </c>
      <c r="H55" s="161" t="s">
        <v>58</v>
      </c>
      <c r="I55" s="163">
        <f>I56</f>
        <v>0</v>
      </c>
      <c r="J55" s="163">
        <f>J56</f>
        <v>679360</v>
      </c>
      <c r="K55" s="164"/>
      <c r="L55" s="164"/>
      <c r="M55" s="94"/>
    </row>
    <row r="56" spans="1:13" ht="242.25" customHeight="1">
      <c r="A56" s="1"/>
      <c r="B56" s="161"/>
      <c r="C56" s="206" t="s">
        <v>1</v>
      </c>
      <c r="D56" s="167"/>
      <c r="E56" s="167"/>
      <c r="F56" s="167"/>
      <c r="G56" s="175" t="s">
        <v>313</v>
      </c>
      <c r="H56" s="167" t="s">
        <v>88</v>
      </c>
      <c r="I56" s="169"/>
      <c r="J56" s="169">
        <v>679360</v>
      </c>
      <c r="K56" s="164"/>
      <c r="L56" s="164"/>
      <c r="M56" s="94"/>
    </row>
    <row r="57" spans="1:13" ht="160.5" customHeight="1">
      <c r="A57" s="1"/>
      <c r="B57" s="161" t="s">
        <v>192</v>
      </c>
      <c r="C57" s="162" t="s">
        <v>234</v>
      </c>
      <c r="D57" s="161" t="s">
        <v>57</v>
      </c>
      <c r="E57" s="173" t="s">
        <v>7</v>
      </c>
      <c r="F57" s="173" t="s">
        <v>7</v>
      </c>
      <c r="G57" s="161" t="s">
        <v>147</v>
      </c>
      <c r="H57" s="173" t="s">
        <v>58</v>
      </c>
      <c r="I57" s="163">
        <f>I58+I60+I68</f>
        <v>129820.88999999998</v>
      </c>
      <c r="J57" s="163">
        <f>J58++J60+J68</f>
        <v>2336270.8899999997</v>
      </c>
      <c r="K57" s="164"/>
      <c r="L57" s="164"/>
      <c r="M57" s="94"/>
    </row>
    <row r="58" spans="1:13" ht="385.5" customHeight="1">
      <c r="A58" s="1"/>
      <c r="B58" s="161"/>
      <c r="C58" s="208" t="s">
        <v>235</v>
      </c>
      <c r="D58" s="161"/>
      <c r="E58" s="173"/>
      <c r="F58" s="173"/>
      <c r="G58" s="161" t="s">
        <v>149</v>
      </c>
      <c r="H58" s="173" t="s">
        <v>58</v>
      </c>
      <c r="I58" s="163">
        <f>I59</f>
        <v>0</v>
      </c>
      <c r="J58" s="163">
        <f>J59</f>
        <v>311000</v>
      </c>
      <c r="K58" s="164"/>
      <c r="L58" s="164"/>
      <c r="M58" s="94"/>
    </row>
    <row r="59" spans="1:13" ht="235.5" customHeight="1">
      <c r="A59" s="1"/>
      <c r="B59" s="161"/>
      <c r="C59" s="213" t="s">
        <v>1</v>
      </c>
      <c r="D59" s="161"/>
      <c r="E59" s="173"/>
      <c r="F59" s="173"/>
      <c r="G59" s="167" t="s">
        <v>149</v>
      </c>
      <c r="H59" s="175" t="s">
        <v>88</v>
      </c>
      <c r="I59" s="169"/>
      <c r="J59" s="169">
        <v>311000</v>
      </c>
      <c r="K59" s="164"/>
      <c r="L59" s="164"/>
      <c r="M59" s="94"/>
    </row>
    <row r="60" spans="1:13" ht="312.75" customHeight="1">
      <c r="A60" s="1"/>
      <c r="B60" s="161"/>
      <c r="C60" s="201" t="s">
        <v>236</v>
      </c>
      <c r="D60" s="161" t="s">
        <v>57</v>
      </c>
      <c r="E60" s="161" t="s">
        <v>78</v>
      </c>
      <c r="F60" s="161" t="s">
        <v>70</v>
      </c>
      <c r="G60" s="161" t="s">
        <v>150</v>
      </c>
      <c r="H60" s="161" t="s">
        <v>58</v>
      </c>
      <c r="I60" s="163">
        <f>I61+I62+I63+I64+I65+I66+I67</f>
        <v>155970.49</v>
      </c>
      <c r="J60" s="163">
        <f>J61+J63+J62+J64+J65+J66+J67</f>
        <v>904150.49</v>
      </c>
      <c r="K60" s="164"/>
      <c r="L60" s="164"/>
      <c r="M60" s="94"/>
    </row>
    <row r="61" spans="1:13" ht="186.75" customHeight="1">
      <c r="A61" s="1"/>
      <c r="B61" s="161"/>
      <c r="C61" s="166" t="s">
        <v>292</v>
      </c>
      <c r="D61" s="161"/>
      <c r="E61" s="161"/>
      <c r="F61" s="161"/>
      <c r="G61" s="167" t="s">
        <v>150</v>
      </c>
      <c r="H61" s="167" t="s">
        <v>291</v>
      </c>
      <c r="I61" s="169"/>
      <c r="J61" s="169">
        <v>35000</v>
      </c>
      <c r="K61" s="164"/>
      <c r="L61" s="164"/>
      <c r="M61" s="94"/>
    </row>
    <row r="62" spans="1:13" ht="131.25" customHeight="1">
      <c r="A62" s="1"/>
      <c r="B62" s="161"/>
      <c r="C62" s="166" t="s">
        <v>163</v>
      </c>
      <c r="D62" s="167" t="s">
        <v>57</v>
      </c>
      <c r="E62" s="167" t="s">
        <v>78</v>
      </c>
      <c r="F62" s="167" t="s">
        <v>70</v>
      </c>
      <c r="G62" s="167" t="s">
        <v>150</v>
      </c>
      <c r="H62" s="167" t="s">
        <v>88</v>
      </c>
      <c r="I62" s="169">
        <v>12895</v>
      </c>
      <c r="J62" s="169">
        <v>658075</v>
      </c>
      <c r="K62" s="164"/>
      <c r="L62" s="164"/>
      <c r="M62" s="94"/>
    </row>
    <row r="63" spans="1:13" ht="96" customHeight="1">
      <c r="A63" s="1"/>
      <c r="B63" s="161"/>
      <c r="C63" s="166" t="s">
        <v>139</v>
      </c>
      <c r="D63" s="167" t="s">
        <v>57</v>
      </c>
      <c r="E63" s="167" t="s">
        <v>78</v>
      </c>
      <c r="F63" s="167" t="s">
        <v>70</v>
      </c>
      <c r="G63" s="167" t="s">
        <v>150</v>
      </c>
      <c r="H63" s="167" t="s">
        <v>164</v>
      </c>
      <c r="I63" s="169"/>
      <c r="J63" s="169">
        <v>10000</v>
      </c>
      <c r="K63" s="164"/>
      <c r="L63" s="164"/>
      <c r="M63" s="94"/>
    </row>
    <row r="64" spans="1:13" ht="116.25" customHeight="1">
      <c r="A64" s="1"/>
      <c r="B64" s="161"/>
      <c r="C64" s="166" t="s">
        <v>86</v>
      </c>
      <c r="D64" s="167" t="s">
        <v>57</v>
      </c>
      <c r="E64" s="167" t="s">
        <v>78</v>
      </c>
      <c r="F64" s="167" t="s">
        <v>70</v>
      </c>
      <c r="G64" s="167" t="s">
        <v>150</v>
      </c>
      <c r="H64" s="167" t="s">
        <v>89</v>
      </c>
      <c r="I64" s="169"/>
      <c r="J64" s="169">
        <v>23000</v>
      </c>
      <c r="K64" s="164"/>
      <c r="L64" s="164"/>
      <c r="M64" s="94"/>
    </row>
    <row r="65" spans="1:13" ht="116.25" customHeight="1">
      <c r="A65" s="1"/>
      <c r="B65" s="161"/>
      <c r="C65" s="166" t="s">
        <v>87</v>
      </c>
      <c r="D65" s="167" t="s">
        <v>57</v>
      </c>
      <c r="E65" s="167" t="s">
        <v>78</v>
      </c>
      <c r="F65" s="167" t="s">
        <v>70</v>
      </c>
      <c r="G65" s="167" t="s">
        <v>150</v>
      </c>
      <c r="H65" s="167" t="s">
        <v>9</v>
      </c>
      <c r="I65" s="169">
        <v>-5600</v>
      </c>
      <c r="J65" s="169">
        <v>4400</v>
      </c>
      <c r="K65" s="164"/>
      <c r="L65" s="164"/>
      <c r="M65" s="94"/>
    </row>
    <row r="66" spans="1:13" ht="80.25" customHeight="1">
      <c r="A66" s="1"/>
      <c r="B66" s="161"/>
      <c r="C66" s="166" t="s">
        <v>204</v>
      </c>
      <c r="D66" s="167"/>
      <c r="E66" s="167"/>
      <c r="F66" s="167"/>
      <c r="G66" s="167" t="s">
        <v>150</v>
      </c>
      <c r="H66" s="167" t="s">
        <v>203</v>
      </c>
      <c r="I66" s="169">
        <v>-1324.51</v>
      </c>
      <c r="J66" s="169">
        <v>23675.49</v>
      </c>
      <c r="K66" s="164"/>
      <c r="L66" s="164"/>
      <c r="M66" s="94"/>
    </row>
    <row r="67" spans="1:13" ht="155.25" customHeight="1">
      <c r="A67" s="1"/>
      <c r="B67" s="161"/>
      <c r="C67" s="166" t="s">
        <v>163</v>
      </c>
      <c r="D67" s="167"/>
      <c r="E67" s="167"/>
      <c r="F67" s="167"/>
      <c r="G67" s="167" t="s">
        <v>319</v>
      </c>
      <c r="H67" s="167" t="s">
        <v>88</v>
      </c>
      <c r="I67" s="169">
        <v>150000</v>
      </c>
      <c r="J67" s="169">
        <v>150000</v>
      </c>
      <c r="K67" s="164"/>
      <c r="L67" s="164"/>
      <c r="M67" s="94"/>
    </row>
    <row r="68" spans="1:13" ht="319.5" customHeight="1">
      <c r="A68" s="1"/>
      <c r="B68" s="161"/>
      <c r="C68" s="176" t="s">
        <v>237</v>
      </c>
      <c r="D68" s="161" t="s">
        <v>57</v>
      </c>
      <c r="E68" s="161" t="s">
        <v>80</v>
      </c>
      <c r="F68" s="161" t="s">
        <v>77</v>
      </c>
      <c r="G68" s="161" t="s">
        <v>147</v>
      </c>
      <c r="H68" s="161" t="s">
        <v>58</v>
      </c>
      <c r="I68" s="163">
        <f>I69+I76</f>
        <v>-26149.600000000002</v>
      </c>
      <c r="J68" s="163">
        <f>J69+J76</f>
        <v>1121120.4</v>
      </c>
      <c r="K68" s="164"/>
      <c r="L68" s="164"/>
      <c r="M68" s="94"/>
    </row>
    <row r="69" spans="1:13" ht="136.5" customHeight="1">
      <c r="A69" s="1"/>
      <c r="B69" s="161"/>
      <c r="C69" s="201" t="s">
        <v>287</v>
      </c>
      <c r="D69" s="161"/>
      <c r="E69" s="161"/>
      <c r="F69" s="161"/>
      <c r="G69" s="167" t="s">
        <v>148</v>
      </c>
      <c r="H69" s="167" t="s">
        <v>58</v>
      </c>
      <c r="I69" s="163">
        <f>I70+I71</f>
        <v>-26823.24</v>
      </c>
      <c r="J69" s="163">
        <f>J70+J71+J73</f>
        <v>873726.76</v>
      </c>
      <c r="K69" s="164"/>
      <c r="L69" s="164"/>
      <c r="M69" s="94"/>
    </row>
    <row r="70" spans="1:13" ht="213.75" customHeight="1">
      <c r="A70" s="1"/>
      <c r="B70" s="161"/>
      <c r="C70" s="166" t="s">
        <v>92</v>
      </c>
      <c r="D70" s="167" t="s">
        <v>57</v>
      </c>
      <c r="E70" s="167" t="s">
        <v>80</v>
      </c>
      <c r="F70" s="167" t="s">
        <v>77</v>
      </c>
      <c r="G70" s="167" t="s">
        <v>148</v>
      </c>
      <c r="H70" s="167" t="s">
        <v>82</v>
      </c>
      <c r="I70" s="169">
        <v>-18576.7</v>
      </c>
      <c r="J70" s="169">
        <v>373963.3</v>
      </c>
      <c r="K70" s="164"/>
      <c r="L70" s="164"/>
      <c r="M70" s="94"/>
    </row>
    <row r="71" spans="1:13" ht="105.75" customHeight="1">
      <c r="A71" s="1"/>
      <c r="B71" s="161"/>
      <c r="C71" s="170" t="s">
        <v>166</v>
      </c>
      <c r="D71" s="167" t="s">
        <v>57</v>
      </c>
      <c r="E71" s="167" t="s">
        <v>80</v>
      </c>
      <c r="F71" s="167" t="s">
        <v>77</v>
      </c>
      <c r="G71" s="167" t="s">
        <v>148</v>
      </c>
      <c r="H71" s="167" t="s">
        <v>165</v>
      </c>
      <c r="I71" s="169">
        <v>-8246.54</v>
      </c>
      <c r="J71" s="169">
        <v>110293.46</v>
      </c>
      <c r="K71" s="164"/>
      <c r="L71" s="164"/>
      <c r="M71" s="94"/>
    </row>
    <row r="72" spans="1:13" ht="57" customHeight="1" hidden="1">
      <c r="A72" s="1"/>
      <c r="B72" s="161"/>
      <c r="C72" s="177" t="s">
        <v>81</v>
      </c>
      <c r="D72" s="178" t="s">
        <v>57</v>
      </c>
      <c r="E72" s="178" t="s">
        <v>181</v>
      </c>
      <c r="F72" s="178" t="s">
        <v>181</v>
      </c>
      <c r="G72" s="178" t="s">
        <v>182</v>
      </c>
      <c r="H72" s="178" t="s">
        <v>183</v>
      </c>
      <c r="I72" s="179"/>
      <c r="J72" s="163">
        <v>0</v>
      </c>
      <c r="K72" s="164"/>
      <c r="L72" s="180" t="e">
        <f>#REF!+I13+#REF!+#REF!+#REF!+#REF!+#REF!+#REF!+I72</f>
        <v>#REF!</v>
      </c>
      <c r="M72" s="94"/>
    </row>
    <row r="73" spans="1:13" ht="123" customHeight="1">
      <c r="A73" s="1"/>
      <c r="B73" s="161"/>
      <c r="C73" s="170" t="s">
        <v>247</v>
      </c>
      <c r="D73" s="178"/>
      <c r="E73" s="178"/>
      <c r="F73" s="178"/>
      <c r="G73" s="181" t="s">
        <v>249</v>
      </c>
      <c r="H73" s="181" t="s">
        <v>58</v>
      </c>
      <c r="I73" s="182"/>
      <c r="J73" s="169">
        <f>J74+J75</f>
        <v>389470</v>
      </c>
      <c r="K73" s="164"/>
      <c r="L73" s="180"/>
      <c r="M73" s="94"/>
    </row>
    <row r="74" spans="1:13" ht="171" customHeight="1">
      <c r="A74" s="1"/>
      <c r="B74" s="161"/>
      <c r="C74" s="166" t="s">
        <v>167</v>
      </c>
      <c r="D74" s="178"/>
      <c r="E74" s="178"/>
      <c r="F74" s="178"/>
      <c r="G74" s="181" t="s">
        <v>249</v>
      </c>
      <c r="H74" s="181" t="s">
        <v>82</v>
      </c>
      <c r="I74" s="183"/>
      <c r="J74" s="169">
        <v>299140</v>
      </c>
      <c r="K74" s="164"/>
      <c r="L74" s="180"/>
      <c r="M74" s="94"/>
    </row>
    <row r="75" spans="1:13" ht="243" customHeight="1">
      <c r="A75" s="1"/>
      <c r="B75" s="161"/>
      <c r="C75" s="170" t="s">
        <v>252</v>
      </c>
      <c r="D75" s="178"/>
      <c r="E75" s="178"/>
      <c r="F75" s="178"/>
      <c r="G75" s="181" t="s">
        <v>249</v>
      </c>
      <c r="H75" s="181" t="s">
        <v>165</v>
      </c>
      <c r="I75" s="183"/>
      <c r="J75" s="169">
        <v>90330</v>
      </c>
      <c r="K75" s="164"/>
      <c r="L75" s="180"/>
      <c r="M75" s="94"/>
    </row>
    <row r="76" spans="1:13" ht="243" customHeight="1">
      <c r="A76" s="1"/>
      <c r="B76" s="161"/>
      <c r="C76" s="171" t="s">
        <v>253</v>
      </c>
      <c r="D76" s="167"/>
      <c r="E76" s="167"/>
      <c r="F76" s="167"/>
      <c r="G76" s="178" t="s">
        <v>147</v>
      </c>
      <c r="H76" s="178" t="s">
        <v>58</v>
      </c>
      <c r="I76" s="200">
        <f>I77+I78+I79</f>
        <v>673.6400000000008</v>
      </c>
      <c r="J76" s="200">
        <f>J77+J78+J79</f>
        <v>247393.64</v>
      </c>
      <c r="K76" s="164"/>
      <c r="L76" s="180"/>
      <c r="M76" s="94"/>
    </row>
    <row r="77" spans="1:13" ht="198" customHeight="1">
      <c r="A77" s="1"/>
      <c r="B77" s="161"/>
      <c r="C77" s="166" t="s">
        <v>92</v>
      </c>
      <c r="D77" s="167" t="s">
        <v>57</v>
      </c>
      <c r="E77" s="167" t="s">
        <v>80</v>
      </c>
      <c r="F77" s="167" t="s">
        <v>77</v>
      </c>
      <c r="G77" s="167" t="s">
        <v>205</v>
      </c>
      <c r="H77" s="181" t="s">
        <v>82</v>
      </c>
      <c r="I77" s="182">
        <v>-65.29</v>
      </c>
      <c r="J77" s="169">
        <v>106074.71</v>
      </c>
      <c r="K77" s="164"/>
      <c r="L77" s="180"/>
      <c r="M77" s="94"/>
    </row>
    <row r="78" spans="1:13" ht="87" customHeight="1">
      <c r="A78" s="1"/>
      <c r="B78" s="161"/>
      <c r="C78" s="170" t="s">
        <v>166</v>
      </c>
      <c r="D78" s="167" t="s">
        <v>57</v>
      </c>
      <c r="E78" s="167" t="s">
        <v>80</v>
      </c>
      <c r="F78" s="167" t="s">
        <v>77</v>
      </c>
      <c r="G78" s="167" t="s">
        <v>205</v>
      </c>
      <c r="H78" s="181" t="s">
        <v>165</v>
      </c>
      <c r="I78" s="182">
        <v>-3950.43</v>
      </c>
      <c r="J78" s="169">
        <v>28099.57</v>
      </c>
      <c r="K78" s="164"/>
      <c r="L78" s="180"/>
      <c r="M78" s="94"/>
    </row>
    <row r="79" spans="1:13" ht="87" customHeight="1">
      <c r="A79" s="1"/>
      <c r="B79" s="161"/>
      <c r="C79" s="170" t="s">
        <v>247</v>
      </c>
      <c r="D79" s="167"/>
      <c r="E79" s="167"/>
      <c r="F79" s="167"/>
      <c r="G79" s="181" t="s">
        <v>248</v>
      </c>
      <c r="H79" s="181" t="s">
        <v>58</v>
      </c>
      <c r="I79" s="182">
        <f>I80+I81</f>
        <v>4689.360000000001</v>
      </c>
      <c r="J79" s="169">
        <f>J80+J81</f>
        <v>113219.36</v>
      </c>
      <c r="K79" s="164"/>
      <c r="L79" s="180"/>
      <c r="M79" s="94"/>
    </row>
    <row r="80" spans="1:13" ht="147" customHeight="1">
      <c r="A80" s="1"/>
      <c r="B80" s="161"/>
      <c r="C80" s="166" t="s">
        <v>167</v>
      </c>
      <c r="D80" s="167"/>
      <c r="E80" s="167"/>
      <c r="F80" s="167"/>
      <c r="G80" s="181" t="s">
        <v>248</v>
      </c>
      <c r="H80" s="181" t="s">
        <v>82</v>
      </c>
      <c r="I80" s="182">
        <v>2000</v>
      </c>
      <c r="J80" s="169">
        <v>85360</v>
      </c>
      <c r="K80" s="164"/>
      <c r="L80" s="180"/>
      <c r="M80" s="94"/>
    </row>
    <row r="81" spans="1:13" ht="222" customHeight="1">
      <c r="A81" s="1"/>
      <c r="B81" s="161"/>
      <c r="C81" s="170" t="s">
        <v>252</v>
      </c>
      <c r="D81" s="167"/>
      <c r="E81" s="167"/>
      <c r="F81" s="167"/>
      <c r="G81" s="181" t="s">
        <v>248</v>
      </c>
      <c r="H81" s="181" t="s">
        <v>165</v>
      </c>
      <c r="I81" s="182">
        <v>2689.36</v>
      </c>
      <c r="J81" s="169">
        <v>27859.36</v>
      </c>
      <c r="K81" s="164"/>
      <c r="L81" s="180"/>
      <c r="M81" s="94"/>
    </row>
    <row r="82" spans="1:13" ht="84.75" customHeight="1">
      <c r="A82" s="1"/>
      <c r="B82" s="161"/>
      <c r="C82" s="176" t="s">
        <v>134</v>
      </c>
      <c r="D82" s="161" t="s">
        <v>57</v>
      </c>
      <c r="E82" s="161" t="s">
        <v>70</v>
      </c>
      <c r="F82" s="161" t="s">
        <v>71</v>
      </c>
      <c r="G82" s="161" t="s">
        <v>151</v>
      </c>
      <c r="H82" s="161"/>
      <c r="I82" s="163">
        <f>I83+I86+I89+I91</f>
        <v>6443.860000000001</v>
      </c>
      <c r="J82" s="163">
        <f>J83+J86+J89+J91</f>
        <v>484783.86</v>
      </c>
      <c r="K82" s="164"/>
      <c r="L82" s="180"/>
      <c r="M82" s="94"/>
    </row>
    <row r="83" spans="1:13" ht="145.5" customHeight="1">
      <c r="A83" s="1"/>
      <c r="B83" s="184"/>
      <c r="C83" s="185" t="s">
        <v>0</v>
      </c>
      <c r="D83" s="167" t="s">
        <v>57</v>
      </c>
      <c r="E83" s="167" t="s">
        <v>70</v>
      </c>
      <c r="F83" s="167" t="s">
        <v>71</v>
      </c>
      <c r="G83" s="167" t="s">
        <v>187</v>
      </c>
      <c r="H83" s="167" t="s">
        <v>58</v>
      </c>
      <c r="I83" s="169">
        <f>I84+I85</f>
        <v>9700</v>
      </c>
      <c r="J83" s="169">
        <f>J84+J85</f>
        <v>433940</v>
      </c>
      <c r="K83" s="164"/>
      <c r="L83" s="180"/>
      <c r="M83" s="94"/>
    </row>
    <row r="84" spans="1:13" ht="183" customHeight="1">
      <c r="A84" s="1"/>
      <c r="B84" s="184"/>
      <c r="C84" s="166" t="s">
        <v>92</v>
      </c>
      <c r="D84" s="167" t="s">
        <v>57</v>
      </c>
      <c r="E84" s="167" t="s">
        <v>70</v>
      </c>
      <c r="F84" s="167" t="s">
        <v>71</v>
      </c>
      <c r="G84" s="167" t="s">
        <v>187</v>
      </c>
      <c r="H84" s="167" t="s">
        <v>82</v>
      </c>
      <c r="I84" s="169">
        <v>9700</v>
      </c>
      <c r="J84" s="169">
        <v>335560</v>
      </c>
      <c r="K84" s="164"/>
      <c r="L84" s="180"/>
      <c r="M84" s="94"/>
    </row>
    <row r="85" spans="1:13" ht="77.25" customHeight="1">
      <c r="A85" s="1"/>
      <c r="B85" s="184"/>
      <c r="C85" s="166" t="s">
        <v>166</v>
      </c>
      <c r="D85" s="167" t="s">
        <v>57</v>
      </c>
      <c r="E85" s="167" t="s">
        <v>70</v>
      </c>
      <c r="F85" s="167" t="s">
        <v>71</v>
      </c>
      <c r="G85" s="167" t="s">
        <v>187</v>
      </c>
      <c r="H85" s="167" t="s">
        <v>165</v>
      </c>
      <c r="I85" s="169"/>
      <c r="J85" s="169">
        <v>98380</v>
      </c>
      <c r="K85" s="164"/>
      <c r="L85" s="180"/>
      <c r="M85" s="94"/>
    </row>
    <row r="86" spans="1:13" ht="119.25" customHeight="1">
      <c r="A86" s="1"/>
      <c r="B86" s="184"/>
      <c r="C86" s="170" t="s">
        <v>247</v>
      </c>
      <c r="D86" s="167"/>
      <c r="E86" s="167"/>
      <c r="F86" s="167"/>
      <c r="G86" s="167" t="s">
        <v>251</v>
      </c>
      <c r="H86" s="167" t="s">
        <v>58</v>
      </c>
      <c r="I86" s="169">
        <f>I87+I88</f>
        <v>-256.14</v>
      </c>
      <c r="J86" s="169">
        <f>J87+J88</f>
        <v>15843.86</v>
      </c>
      <c r="K86" s="164"/>
      <c r="L86" s="180"/>
      <c r="M86" s="94"/>
    </row>
    <row r="87" spans="1:13" ht="116.25" customHeight="1">
      <c r="A87" s="1"/>
      <c r="B87" s="184"/>
      <c r="C87" s="166" t="s">
        <v>167</v>
      </c>
      <c r="D87" s="167"/>
      <c r="E87" s="167"/>
      <c r="F87" s="167"/>
      <c r="G87" s="167" t="s">
        <v>251</v>
      </c>
      <c r="H87" s="167" t="s">
        <v>82</v>
      </c>
      <c r="I87" s="169"/>
      <c r="J87" s="186">
        <v>12370</v>
      </c>
      <c r="K87" s="164"/>
      <c r="L87" s="180"/>
      <c r="M87" s="94"/>
    </row>
    <row r="88" spans="1:13" ht="251.25" customHeight="1">
      <c r="A88" s="1"/>
      <c r="B88" s="184"/>
      <c r="C88" s="170" t="s">
        <v>252</v>
      </c>
      <c r="D88" s="167"/>
      <c r="E88" s="167"/>
      <c r="F88" s="167"/>
      <c r="G88" s="167" t="s">
        <v>251</v>
      </c>
      <c r="H88" s="167" t="s">
        <v>165</v>
      </c>
      <c r="I88" s="169">
        <v>-256.14</v>
      </c>
      <c r="J88" s="169">
        <v>3473.86</v>
      </c>
      <c r="K88" s="164"/>
      <c r="L88" s="180"/>
      <c r="M88" s="94"/>
    </row>
    <row r="89" spans="1:13" ht="251.25" customHeight="1">
      <c r="A89" s="1"/>
      <c r="B89" s="184"/>
      <c r="C89" s="187" t="s">
        <v>286</v>
      </c>
      <c r="D89" s="167"/>
      <c r="E89" s="167"/>
      <c r="F89" s="167"/>
      <c r="G89" s="167" t="s">
        <v>281</v>
      </c>
      <c r="H89" s="167" t="s">
        <v>58</v>
      </c>
      <c r="I89" s="169">
        <f>I90</f>
        <v>0</v>
      </c>
      <c r="J89" s="169">
        <f>J90</f>
        <v>35000</v>
      </c>
      <c r="K89" s="164"/>
      <c r="L89" s="180"/>
      <c r="M89" s="94"/>
    </row>
    <row r="90" spans="1:13" ht="176.25" customHeight="1">
      <c r="A90" s="1"/>
      <c r="B90" s="184"/>
      <c r="C90" s="166" t="s">
        <v>163</v>
      </c>
      <c r="D90" s="167"/>
      <c r="E90" s="167"/>
      <c r="F90" s="167"/>
      <c r="G90" s="167" t="s">
        <v>281</v>
      </c>
      <c r="H90" s="167" t="s">
        <v>88</v>
      </c>
      <c r="I90" s="169"/>
      <c r="J90" s="169">
        <v>35000</v>
      </c>
      <c r="K90" s="164"/>
      <c r="L90" s="180"/>
      <c r="M90" s="94"/>
    </row>
    <row r="91" spans="1:13" ht="87.75" customHeight="1">
      <c r="A91" s="1"/>
      <c r="B91" s="184"/>
      <c r="C91" s="199" t="s">
        <v>3</v>
      </c>
      <c r="D91" s="167" t="s">
        <v>57</v>
      </c>
      <c r="E91" s="167" t="s">
        <v>70</v>
      </c>
      <c r="F91" s="167" t="s">
        <v>80</v>
      </c>
      <c r="G91" s="167" t="s">
        <v>159</v>
      </c>
      <c r="H91" s="167" t="s">
        <v>58</v>
      </c>
      <c r="I91" s="169">
        <f>I92</f>
        <v>-3000</v>
      </c>
      <c r="J91" s="169">
        <f>J92</f>
        <v>0</v>
      </c>
      <c r="K91" s="164"/>
      <c r="L91" s="180"/>
      <c r="M91" s="94"/>
    </row>
    <row r="92" spans="1:13" ht="99" customHeight="1">
      <c r="A92" s="1"/>
      <c r="B92" s="184"/>
      <c r="C92" s="166" t="s">
        <v>4</v>
      </c>
      <c r="D92" s="167" t="s">
        <v>57</v>
      </c>
      <c r="E92" s="167" t="s">
        <v>70</v>
      </c>
      <c r="F92" s="167" t="s">
        <v>80</v>
      </c>
      <c r="G92" s="167" t="s">
        <v>159</v>
      </c>
      <c r="H92" s="167" t="s">
        <v>5</v>
      </c>
      <c r="I92" s="169">
        <v>-3000</v>
      </c>
      <c r="J92" s="169"/>
      <c r="K92" s="164"/>
      <c r="L92" s="180"/>
      <c r="M92" s="94"/>
    </row>
    <row r="93" spans="1:13" ht="126" customHeight="1">
      <c r="A93" s="1"/>
      <c r="B93" s="267" t="s">
        <v>29</v>
      </c>
      <c r="C93" s="267"/>
      <c r="D93" s="267"/>
      <c r="E93" s="267"/>
      <c r="F93" s="267"/>
      <c r="G93" s="267"/>
      <c r="H93" s="179"/>
      <c r="I93" s="179">
        <f>I21+I82</f>
        <v>170752.41999999998</v>
      </c>
      <c r="J93" s="179">
        <f>J21+J82</f>
        <v>5019325.07</v>
      </c>
      <c r="K93" s="164"/>
      <c r="L93" s="164"/>
      <c r="M93" s="94"/>
    </row>
    <row r="94" spans="1:13" ht="66.75">
      <c r="A94" s="1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94"/>
    </row>
    <row r="95" spans="1:13" ht="53.25">
      <c r="A95" s="1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ht="53.25">
      <c r="A96" s="1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1:13" ht="53.25">
      <c r="A97" s="1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</sheetData>
  <sheetProtection/>
  <mergeCells count="6">
    <mergeCell ref="J3:L3"/>
    <mergeCell ref="B9:J9"/>
    <mergeCell ref="H10:J10"/>
    <mergeCell ref="B93:G93"/>
    <mergeCell ref="H4:M6"/>
    <mergeCell ref="J1:L1"/>
  </mergeCells>
  <printOptions/>
  <pageMargins left="0.7" right="0.7" top="0.75" bottom="0.75" header="0.3" footer="0.3"/>
  <pageSetup horizontalDpi="600" verticalDpi="600" orientation="portrait" paperSize="9" scale="10" r:id="rId1"/>
  <rowBreaks count="1" manualBreakCount="1">
    <brk id="6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P119"/>
  <sheetViews>
    <sheetView view="pageBreakPreview" zoomScale="19" zoomScaleNormal="65" zoomScaleSheetLayoutView="19" zoomScalePageLayoutView="0" workbookViewId="0" topLeftCell="A1">
      <selection activeCell="C3" sqref="C3"/>
    </sheetView>
  </sheetViews>
  <sheetFormatPr defaultColWidth="9.00390625" defaultRowHeight="12.75"/>
  <cols>
    <col min="1" max="1" width="15.25390625" style="0" customWidth="1"/>
    <col min="2" max="2" width="63.625" style="0" customWidth="1"/>
    <col min="3" max="3" width="255.875" style="0" customWidth="1"/>
    <col min="4" max="4" width="62.875" style="0" customWidth="1"/>
    <col min="5" max="5" width="40.25390625" style="0" customWidth="1"/>
    <col min="6" max="6" width="44.125" style="0" customWidth="1"/>
    <col min="7" max="7" width="80.625" style="0" customWidth="1"/>
    <col min="8" max="8" width="54.875" style="0" customWidth="1"/>
    <col min="9" max="9" width="81.00390625" style="0" customWidth="1"/>
    <col min="10" max="10" width="70.00390625" style="0" customWidth="1"/>
    <col min="11" max="11" width="92.625" style="0" customWidth="1"/>
  </cols>
  <sheetData>
    <row r="1" spans="1:16" ht="36.75" customHeight="1">
      <c r="A1" s="56"/>
      <c r="B1" s="56"/>
      <c r="C1" s="56"/>
      <c r="D1" s="56"/>
      <c r="E1" s="56"/>
      <c r="F1" s="56"/>
      <c r="G1" s="56"/>
      <c r="H1" s="56"/>
      <c r="I1" s="56"/>
      <c r="J1" s="277"/>
      <c r="K1" s="278"/>
      <c r="L1" s="272"/>
      <c r="M1" s="272"/>
      <c r="N1" s="56"/>
      <c r="O1" s="55"/>
      <c r="P1" s="55"/>
    </row>
    <row r="2" spans="1:16" ht="57.75" customHeight="1">
      <c r="A2" s="56"/>
      <c r="B2" s="56"/>
      <c r="C2" s="56"/>
      <c r="D2" s="56"/>
      <c r="E2" s="56"/>
      <c r="F2" s="56"/>
      <c r="G2" s="56"/>
      <c r="H2" s="56"/>
      <c r="I2" s="56"/>
      <c r="J2" s="275" t="s">
        <v>258</v>
      </c>
      <c r="K2" s="276"/>
      <c r="L2" s="56"/>
      <c r="M2" s="56"/>
      <c r="N2" s="56"/>
      <c r="O2" s="55"/>
      <c r="P2" s="55"/>
    </row>
    <row r="3" spans="1:16" ht="79.5" customHeight="1">
      <c r="A3" s="56"/>
      <c r="B3" s="56"/>
      <c r="C3" s="56"/>
      <c r="D3" s="56"/>
      <c r="E3" s="56"/>
      <c r="F3" s="56"/>
      <c r="G3" s="273" t="s">
        <v>317</v>
      </c>
      <c r="H3" s="274"/>
      <c r="I3" s="274"/>
      <c r="J3" s="274"/>
      <c r="K3" s="274"/>
      <c r="L3" s="274"/>
      <c r="M3" s="274"/>
      <c r="N3" s="56"/>
      <c r="O3" s="55"/>
      <c r="P3" s="55"/>
    </row>
    <row r="4" spans="1:16" ht="81.75" hidden="1">
      <c r="A4" s="56"/>
      <c r="B4" s="56"/>
      <c r="C4" s="56"/>
      <c r="D4" s="56"/>
      <c r="E4" s="56"/>
      <c r="F4" s="56"/>
      <c r="G4" s="274"/>
      <c r="H4" s="274"/>
      <c r="I4" s="274"/>
      <c r="J4" s="274"/>
      <c r="K4" s="274"/>
      <c r="L4" s="274"/>
      <c r="M4" s="274"/>
      <c r="N4" s="56"/>
      <c r="O4" s="55"/>
      <c r="P4" s="55"/>
    </row>
    <row r="5" spans="1:16" ht="24.75" customHeight="1" hidden="1">
      <c r="A5" s="56"/>
      <c r="B5" s="56"/>
      <c r="C5" s="56"/>
      <c r="D5" s="56"/>
      <c r="E5" s="56"/>
      <c r="F5" s="56"/>
      <c r="G5" s="274"/>
      <c r="H5" s="274"/>
      <c r="I5" s="274"/>
      <c r="J5" s="274"/>
      <c r="K5" s="274"/>
      <c r="L5" s="274"/>
      <c r="M5" s="274"/>
      <c r="N5" s="56"/>
      <c r="O5" s="55"/>
      <c r="P5" s="55"/>
    </row>
    <row r="6" spans="1:16" ht="153.75" customHeight="1">
      <c r="A6" s="56"/>
      <c r="B6" s="56"/>
      <c r="C6" s="56"/>
      <c r="D6" s="56"/>
      <c r="E6" s="56"/>
      <c r="F6" s="56"/>
      <c r="G6" s="274"/>
      <c r="H6" s="274"/>
      <c r="I6" s="274"/>
      <c r="J6" s="274"/>
      <c r="K6" s="274"/>
      <c r="L6" s="274"/>
      <c r="M6" s="274"/>
      <c r="N6" s="56"/>
      <c r="O6" s="55"/>
      <c r="P6" s="55"/>
    </row>
    <row r="7" spans="1:16" ht="80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5"/>
      <c r="P7" s="55"/>
    </row>
    <row r="8" spans="1:16" ht="66" customHeight="1">
      <c r="A8" s="56"/>
      <c r="B8" s="269" t="s">
        <v>219</v>
      </c>
      <c r="C8" s="269"/>
      <c r="D8" s="269"/>
      <c r="E8" s="269"/>
      <c r="F8" s="269"/>
      <c r="G8" s="269"/>
      <c r="H8" s="269"/>
      <c r="I8" s="269"/>
      <c r="J8" s="269"/>
      <c r="K8" s="269"/>
      <c r="L8" s="56"/>
      <c r="M8" s="56"/>
      <c r="N8" s="57"/>
      <c r="O8" s="55"/>
      <c r="P8" s="55"/>
    </row>
    <row r="9" spans="1:16" ht="58.5" customHeight="1">
      <c r="A9" s="56"/>
      <c r="B9" s="92"/>
      <c r="C9" s="92"/>
      <c r="D9" s="92"/>
      <c r="E9" s="92"/>
      <c r="F9" s="92"/>
      <c r="G9" s="93"/>
      <c r="H9" s="270"/>
      <c r="I9" s="270"/>
      <c r="J9" s="270"/>
      <c r="K9" s="270"/>
      <c r="L9" s="56"/>
      <c r="M9" s="56"/>
      <c r="N9" s="57"/>
      <c r="O9" s="55"/>
      <c r="P9" s="55"/>
    </row>
    <row r="10" spans="1:16" ht="373.5" customHeight="1">
      <c r="A10" s="56"/>
      <c r="B10" s="227" t="s">
        <v>33</v>
      </c>
      <c r="C10" s="227" t="s">
        <v>34</v>
      </c>
      <c r="D10" s="228" t="s">
        <v>52</v>
      </c>
      <c r="E10" s="228" t="s">
        <v>53</v>
      </c>
      <c r="F10" s="228" t="s">
        <v>54</v>
      </c>
      <c r="G10" s="228" t="s">
        <v>55</v>
      </c>
      <c r="H10" s="228" t="s">
        <v>56</v>
      </c>
      <c r="I10" s="228" t="s">
        <v>217</v>
      </c>
      <c r="J10" s="229" t="s">
        <v>195</v>
      </c>
      <c r="K10" s="230" t="s">
        <v>218</v>
      </c>
      <c r="L10" s="56"/>
      <c r="M10" s="56"/>
      <c r="N10" s="57"/>
      <c r="O10" s="55"/>
      <c r="P10" s="55"/>
    </row>
    <row r="11" spans="1:16" ht="91.5" customHeight="1">
      <c r="A11" s="56"/>
      <c r="B11" s="231">
        <v>1</v>
      </c>
      <c r="C11" s="231">
        <v>2</v>
      </c>
      <c r="D11" s="232" t="s">
        <v>35</v>
      </c>
      <c r="E11" s="232" t="s">
        <v>36</v>
      </c>
      <c r="F11" s="232" t="s">
        <v>37</v>
      </c>
      <c r="G11" s="232" t="s">
        <v>38</v>
      </c>
      <c r="H11" s="232" t="s">
        <v>39</v>
      </c>
      <c r="I11" s="232"/>
      <c r="J11" s="232" t="s">
        <v>177</v>
      </c>
      <c r="K11" s="231">
        <v>9</v>
      </c>
      <c r="L11" s="56"/>
      <c r="M11" s="56"/>
      <c r="N11" s="57"/>
      <c r="O11" s="55"/>
      <c r="P11" s="55"/>
    </row>
    <row r="12" spans="1:16" ht="145.5" customHeight="1">
      <c r="A12" s="56"/>
      <c r="B12" s="233">
        <v>1</v>
      </c>
      <c r="C12" s="112" t="s">
        <v>69</v>
      </c>
      <c r="D12" s="222" t="s">
        <v>57</v>
      </c>
      <c r="E12" s="222" t="s">
        <v>70</v>
      </c>
      <c r="F12" s="222"/>
      <c r="G12" s="222"/>
      <c r="H12" s="222" t="s">
        <v>261</v>
      </c>
      <c r="I12" s="234">
        <f>I13+I21+I32</f>
        <v>1479130</v>
      </c>
      <c r="J12" s="234">
        <f>J13+J21+J32</f>
        <v>98893.86</v>
      </c>
      <c r="K12" s="234">
        <f>I12+J12</f>
        <v>1578023.86</v>
      </c>
      <c r="L12" s="56"/>
      <c r="M12" s="56"/>
      <c r="N12" s="57"/>
      <c r="O12" s="55"/>
      <c r="P12" s="55"/>
    </row>
    <row r="13" spans="1:16" ht="242.25" customHeight="1">
      <c r="A13" s="56"/>
      <c r="B13" s="233">
        <f>B12+1</f>
        <v>2</v>
      </c>
      <c r="C13" s="112" t="s">
        <v>135</v>
      </c>
      <c r="D13" s="222" t="s">
        <v>57</v>
      </c>
      <c r="E13" s="222" t="s">
        <v>70</v>
      </c>
      <c r="F13" s="222" t="s">
        <v>71</v>
      </c>
      <c r="G13" s="222"/>
      <c r="H13" s="222"/>
      <c r="I13" s="234">
        <f>I14</f>
        <v>440340</v>
      </c>
      <c r="J13" s="234">
        <f>J14</f>
        <v>9443.86</v>
      </c>
      <c r="K13" s="234">
        <f aca="true" t="shared" si="0" ref="K13:K21">I13+J13</f>
        <v>449783.86</v>
      </c>
      <c r="L13" s="56"/>
      <c r="M13" s="56"/>
      <c r="N13" s="57"/>
      <c r="O13" s="55"/>
      <c r="P13" s="55"/>
    </row>
    <row r="14" spans="1:16" ht="117" customHeight="1">
      <c r="A14" s="56"/>
      <c r="B14" s="233">
        <f aca="true" t="shared" si="1" ref="B14:B77">B13+1</f>
        <v>3</v>
      </c>
      <c r="C14" s="204" t="s">
        <v>134</v>
      </c>
      <c r="D14" s="225" t="s">
        <v>57</v>
      </c>
      <c r="E14" s="225" t="s">
        <v>70</v>
      </c>
      <c r="F14" s="225" t="s">
        <v>71</v>
      </c>
      <c r="G14" s="225" t="s">
        <v>151</v>
      </c>
      <c r="H14" s="222"/>
      <c r="I14" s="224">
        <f>I15+I18</f>
        <v>440340</v>
      </c>
      <c r="J14" s="224">
        <f>J15+J18</f>
        <v>9443.86</v>
      </c>
      <c r="K14" s="224">
        <f t="shared" si="0"/>
        <v>449783.86</v>
      </c>
      <c r="L14" s="56"/>
      <c r="M14" s="56"/>
      <c r="N14" s="57"/>
      <c r="O14" s="55"/>
      <c r="P14" s="55"/>
    </row>
    <row r="15" spans="1:16" ht="171" customHeight="1">
      <c r="A15" s="56"/>
      <c r="B15" s="233">
        <f t="shared" si="1"/>
        <v>4</v>
      </c>
      <c r="C15" s="205" t="s">
        <v>0</v>
      </c>
      <c r="D15" s="225" t="s">
        <v>57</v>
      </c>
      <c r="E15" s="225" t="s">
        <v>70</v>
      </c>
      <c r="F15" s="225" t="s">
        <v>71</v>
      </c>
      <c r="G15" s="225" t="s">
        <v>187</v>
      </c>
      <c r="H15" s="225" t="s">
        <v>58</v>
      </c>
      <c r="I15" s="224">
        <f>I16+I17</f>
        <v>424240</v>
      </c>
      <c r="J15" s="224">
        <f>J16+J17</f>
        <v>9700</v>
      </c>
      <c r="K15" s="224">
        <f t="shared" si="0"/>
        <v>433940</v>
      </c>
      <c r="L15" s="56"/>
      <c r="M15" s="56"/>
      <c r="N15" s="57"/>
      <c r="O15" s="55"/>
      <c r="P15" s="55"/>
    </row>
    <row r="16" spans="1:16" ht="140.25" customHeight="1">
      <c r="A16" s="56"/>
      <c r="B16" s="233">
        <f t="shared" si="1"/>
        <v>5</v>
      </c>
      <c r="C16" s="206" t="s">
        <v>167</v>
      </c>
      <c r="D16" s="225" t="s">
        <v>57</v>
      </c>
      <c r="E16" s="225" t="s">
        <v>70</v>
      </c>
      <c r="F16" s="225" t="s">
        <v>71</v>
      </c>
      <c r="G16" s="225" t="s">
        <v>187</v>
      </c>
      <c r="H16" s="225" t="s">
        <v>82</v>
      </c>
      <c r="I16" s="224">
        <v>325860</v>
      </c>
      <c r="J16" s="224">
        <v>9700</v>
      </c>
      <c r="K16" s="224">
        <f t="shared" si="0"/>
        <v>335560</v>
      </c>
      <c r="L16" s="56"/>
      <c r="M16" s="56"/>
      <c r="N16" s="57"/>
      <c r="O16" s="55"/>
      <c r="P16" s="55"/>
    </row>
    <row r="17" spans="1:16" ht="318.75" customHeight="1">
      <c r="A17" s="56"/>
      <c r="B17" s="233">
        <f t="shared" si="1"/>
        <v>6</v>
      </c>
      <c r="C17" s="206" t="s">
        <v>252</v>
      </c>
      <c r="D17" s="225" t="s">
        <v>57</v>
      </c>
      <c r="E17" s="225" t="s">
        <v>70</v>
      </c>
      <c r="F17" s="225" t="s">
        <v>71</v>
      </c>
      <c r="G17" s="225" t="s">
        <v>187</v>
      </c>
      <c r="H17" s="225" t="s">
        <v>165</v>
      </c>
      <c r="I17" s="224">
        <v>98380</v>
      </c>
      <c r="J17" s="224"/>
      <c r="K17" s="224">
        <f t="shared" si="0"/>
        <v>98380</v>
      </c>
      <c r="L17" s="56"/>
      <c r="M17" s="56"/>
      <c r="N17" s="57"/>
      <c r="O17" s="55"/>
      <c r="P17" s="55"/>
    </row>
    <row r="18" spans="1:16" ht="186.75" customHeight="1">
      <c r="A18" s="56"/>
      <c r="B18" s="233">
        <f t="shared" si="1"/>
        <v>7</v>
      </c>
      <c r="C18" s="207" t="s">
        <v>247</v>
      </c>
      <c r="D18" s="225" t="s">
        <v>57</v>
      </c>
      <c r="E18" s="225" t="s">
        <v>70</v>
      </c>
      <c r="F18" s="225" t="s">
        <v>71</v>
      </c>
      <c r="G18" s="225" t="s">
        <v>251</v>
      </c>
      <c r="H18" s="225" t="s">
        <v>58</v>
      </c>
      <c r="I18" s="224">
        <f>I19+I20</f>
        <v>16100</v>
      </c>
      <c r="J18" s="224">
        <f>J19+J20</f>
        <v>-256.14</v>
      </c>
      <c r="K18" s="224">
        <f>I18+J18</f>
        <v>15843.86</v>
      </c>
      <c r="L18" s="56"/>
      <c r="M18" s="56"/>
      <c r="N18" s="57"/>
      <c r="O18" s="55"/>
      <c r="P18" s="55"/>
    </row>
    <row r="19" spans="1:16" ht="162.75" customHeight="1">
      <c r="A19" s="56"/>
      <c r="B19" s="233">
        <f t="shared" si="1"/>
        <v>8</v>
      </c>
      <c r="C19" s="206" t="s">
        <v>167</v>
      </c>
      <c r="D19" s="225" t="s">
        <v>57</v>
      </c>
      <c r="E19" s="225" t="s">
        <v>70</v>
      </c>
      <c r="F19" s="225" t="s">
        <v>71</v>
      </c>
      <c r="G19" s="225" t="s">
        <v>251</v>
      </c>
      <c r="H19" s="225" t="s">
        <v>82</v>
      </c>
      <c r="I19" s="224">
        <v>12370</v>
      </c>
      <c r="J19" s="224"/>
      <c r="K19" s="224">
        <f>I19+J19</f>
        <v>12370</v>
      </c>
      <c r="L19" s="56"/>
      <c r="M19" s="56"/>
      <c r="N19" s="57"/>
      <c r="O19" s="55"/>
      <c r="P19" s="55"/>
    </row>
    <row r="20" spans="1:16" ht="299.25" customHeight="1">
      <c r="A20" s="56"/>
      <c r="B20" s="233">
        <f t="shared" si="1"/>
        <v>9</v>
      </c>
      <c r="C20" s="207" t="s">
        <v>252</v>
      </c>
      <c r="D20" s="225" t="s">
        <v>57</v>
      </c>
      <c r="E20" s="225" t="s">
        <v>70</v>
      </c>
      <c r="F20" s="225" t="s">
        <v>71</v>
      </c>
      <c r="G20" s="225" t="s">
        <v>251</v>
      </c>
      <c r="H20" s="225" t="s">
        <v>165</v>
      </c>
      <c r="I20" s="224">
        <v>3730</v>
      </c>
      <c r="J20" s="224">
        <v>-256.14</v>
      </c>
      <c r="K20" s="224">
        <f>I20+J20</f>
        <v>3473.86</v>
      </c>
      <c r="L20" s="56"/>
      <c r="M20" s="56"/>
      <c r="N20" s="57"/>
      <c r="O20" s="55"/>
      <c r="P20" s="55"/>
    </row>
    <row r="21" spans="1:16" ht="409.5" customHeight="1">
      <c r="A21" s="56"/>
      <c r="B21" s="233">
        <f t="shared" si="1"/>
        <v>10</v>
      </c>
      <c r="C21" s="208" t="s">
        <v>31</v>
      </c>
      <c r="D21" s="222" t="s">
        <v>57</v>
      </c>
      <c r="E21" s="222" t="s">
        <v>70</v>
      </c>
      <c r="F21" s="222" t="s">
        <v>72</v>
      </c>
      <c r="G21" s="222"/>
      <c r="H21" s="222"/>
      <c r="I21" s="234">
        <f>I22</f>
        <v>1035790</v>
      </c>
      <c r="J21" s="234">
        <f>J22</f>
        <v>92450</v>
      </c>
      <c r="K21" s="234">
        <f t="shared" si="0"/>
        <v>1128240</v>
      </c>
      <c r="L21" s="56"/>
      <c r="M21" s="56"/>
      <c r="N21" s="57"/>
      <c r="O21" s="55"/>
      <c r="P21" s="55"/>
    </row>
    <row r="22" spans="1:16" ht="199.5" customHeight="1">
      <c r="A22" s="56"/>
      <c r="B22" s="233">
        <f t="shared" si="1"/>
        <v>11</v>
      </c>
      <c r="C22" s="209" t="s">
        <v>231</v>
      </c>
      <c r="D22" s="225" t="s">
        <v>57</v>
      </c>
      <c r="E22" s="225" t="s">
        <v>70</v>
      </c>
      <c r="F22" s="225" t="s">
        <v>72</v>
      </c>
      <c r="G22" s="225" t="s">
        <v>146</v>
      </c>
      <c r="H22" s="225"/>
      <c r="I22" s="224">
        <f>I23+I29</f>
        <v>1035790</v>
      </c>
      <c r="J22" s="224">
        <f>J23+J29</f>
        <v>92450</v>
      </c>
      <c r="K22" s="224">
        <f aca="true" t="shared" si="2" ref="K22:K28">I22+J22</f>
        <v>1128240</v>
      </c>
      <c r="L22" s="56"/>
      <c r="M22" s="56"/>
      <c r="N22" s="57"/>
      <c r="O22" s="55"/>
      <c r="P22" s="55"/>
    </row>
    <row r="23" spans="1:16" ht="266.25" customHeight="1">
      <c r="A23" s="56"/>
      <c r="B23" s="233">
        <f t="shared" si="1"/>
        <v>12</v>
      </c>
      <c r="C23" s="210" t="s">
        <v>294</v>
      </c>
      <c r="D23" s="225" t="s">
        <v>57</v>
      </c>
      <c r="E23" s="225" t="s">
        <v>70</v>
      </c>
      <c r="F23" s="225" t="s">
        <v>72</v>
      </c>
      <c r="G23" s="235" t="s">
        <v>156</v>
      </c>
      <c r="H23" s="225" t="s">
        <v>58</v>
      </c>
      <c r="I23" s="224">
        <f>I24+I25+I26+I28</f>
        <v>772570</v>
      </c>
      <c r="J23" s="224">
        <f>J24+J25+J26+J28</f>
        <v>94883.22</v>
      </c>
      <c r="K23" s="224">
        <f t="shared" si="2"/>
        <v>867453.22</v>
      </c>
      <c r="L23" s="56"/>
      <c r="M23" s="56"/>
      <c r="N23" s="57"/>
      <c r="O23" s="55"/>
      <c r="P23" s="55"/>
    </row>
    <row r="24" spans="1:16" ht="180.75" customHeight="1">
      <c r="A24" s="56"/>
      <c r="B24" s="233">
        <f t="shared" si="1"/>
        <v>13</v>
      </c>
      <c r="C24" s="206" t="s">
        <v>167</v>
      </c>
      <c r="D24" s="225" t="s">
        <v>57</v>
      </c>
      <c r="E24" s="225" t="s">
        <v>70</v>
      </c>
      <c r="F24" s="225" t="s">
        <v>72</v>
      </c>
      <c r="G24" s="235" t="s">
        <v>157</v>
      </c>
      <c r="H24" s="225" t="s">
        <v>82</v>
      </c>
      <c r="I24" s="224" t="s">
        <v>277</v>
      </c>
      <c r="J24" s="224">
        <v>51000</v>
      </c>
      <c r="K24" s="224">
        <f>I24+J24</f>
        <v>643610</v>
      </c>
      <c r="L24" s="56"/>
      <c r="M24" s="56"/>
      <c r="N24" s="57"/>
      <c r="O24" s="55"/>
      <c r="P24" s="55"/>
    </row>
    <row r="25" spans="1:16" ht="309" customHeight="1">
      <c r="A25" s="56"/>
      <c r="B25" s="233">
        <f t="shared" si="1"/>
        <v>14</v>
      </c>
      <c r="C25" s="206" t="s">
        <v>252</v>
      </c>
      <c r="D25" s="225" t="s">
        <v>57</v>
      </c>
      <c r="E25" s="225" t="s">
        <v>70</v>
      </c>
      <c r="F25" s="225" t="s">
        <v>72</v>
      </c>
      <c r="G25" s="235" t="s">
        <v>157</v>
      </c>
      <c r="H25" s="225" t="s">
        <v>165</v>
      </c>
      <c r="I25" s="224" t="s">
        <v>276</v>
      </c>
      <c r="J25" s="224">
        <v>43927.17</v>
      </c>
      <c r="K25" s="224">
        <f t="shared" si="2"/>
        <v>222887.16999999998</v>
      </c>
      <c r="L25" s="56"/>
      <c r="M25" s="56"/>
      <c r="N25" s="57"/>
      <c r="O25" s="55"/>
      <c r="P25" s="55"/>
    </row>
    <row r="26" spans="1:16" ht="220.5" customHeight="1">
      <c r="A26" s="56"/>
      <c r="B26" s="233">
        <f t="shared" si="1"/>
        <v>15</v>
      </c>
      <c r="C26" s="206" t="s">
        <v>1</v>
      </c>
      <c r="D26" s="225" t="s">
        <v>57</v>
      </c>
      <c r="E26" s="225" t="s">
        <v>70</v>
      </c>
      <c r="F26" s="225" t="s">
        <v>72</v>
      </c>
      <c r="G26" s="235" t="s">
        <v>158</v>
      </c>
      <c r="H26" s="225" t="s">
        <v>88</v>
      </c>
      <c r="I26" s="224">
        <v>0</v>
      </c>
      <c r="J26" s="224"/>
      <c r="K26" s="224">
        <f t="shared" si="2"/>
        <v>0</v>
      </c>
      <c r="L26" s="56"/>
      <c r="M26" s="56"/>
      <c r="N26" s="57"/>
      <c r="O26" s="55"/>
      <c r="P26" s="55"/>
    </row>
    <row r="27" spans="1:16" ht="169.5" customHeight="1" hidden="1">
      <c r="A27" s="56"/>
      <c r="B27" s="233">
        <f t="shared" si="1"/>
        <v>16</v>
      </c>
      <c r="C27" s="206"/>
      <c r="D27" s="225"/>
      <c r="E27" s="225"/>
      <c r="F27" s="225"/>
      <c r="G27" s="235"/>
      <c r="H27" s="225"/>
      <c r="I27" s="224"/>
      <c r="J27" s="224"/>
      <c r="K27" s="224"/>
      <c r="L27" s="56"/>
      <c r="M27" s="56"/>
      <c r="N27" s="57"/>
      <c r="O27" s="55"/>
      <c r="P27" s="55"/>
    </row>
    <row r="28" spans="1:16" ht="102.75" customHeight="1">
      <c r="A28" s="56"/>
      <c r="B28" s="233">
        <f t="shared" si="1"/>
        <v>17</v>
      </c>
      <c r="C28" s="206" t="s">
        <v>204</v>
      </c>
      <c r="D28" s="225" t="s">
        <v>57</v>
      </c>
      <c r="E28" s="225" t="s">
        <v>70</v>
      </c>
      <c r="F28" s="225" t="s">
        <v>72</v>
      </c>
      <c r="G28" s="235" t="s">
        <v>158</v>
      </c>
      <c r="H28" s="225" t="s">
        <v>203</v>
      </c>
      <c r="I28" s="224" t="s">
        <v>275</v>
      </c>
      <c r="J28" s="224">
        <v>-43.95</v>
      </c>
      <c r="K28" s="224">
        <f t="shared" si="2"/>
        <v>956.05</v>
      </c>
      <c r="L28" s="56"/>
      <c r="M28" s="56"/>
      <c r="N28" s="57"/>
      <c r="O28" s="55"/>
      <c r="P28" s="55"/>
    </row>
    <row r="29" spans="1:16" ht="180.75" customHeight="1">
      <c r="A29" s="56"/>
      <c r="B29" s="233">
        <f t="shared" si="1"/>
        <v>18</v>
      </c>
      <c r="C29" s="207" t="s">
        <v>247</v>
      </c>
      <c r="D29" s="225" t="s">
        <v>57</v>
      </c>
      <c r="E29" s="225" t="s">
        <v>70</v>
      </c>
      <c r="F29" s="225" t="s">
        <v>72</v>
      </c>
      <c r="G29" s="235" t="s">
        <v>250</v>
      </c>
      <c r="H29" s="225" t="s">
        <v>58</v>
      </c>
      <c r="I29" s="224">
        <f>I30+I31</f>
        <v>263220</v>
      </c>
      <c r="J29" s="224">
        <f>J30+J31</f>
        <v>-2433.22</v>
      </c>
      <c r="K29" s="224">
        <f>I29+J29</f>
        <v>260786.78</v>
      </c>
      <c r="L29" s="56"/>
      <c r="M29" s="56"/>
      <c r="N29" s="57"/>
      <c r="O29" s="55"/>
      <c r="P29" s="55"/>
    </row>
    <row r="30" spans="1:16" ht="180.75" customHeight="1">
      <c r="A30" s="56"/>
      <c r="B30" s="233">
        <f t="shared" si="1"/>
        <v>19</v>
      </c>
      <c r="C30" s="206" t="s">
        <v>167</v>
      </c>
      <c r="D30" s="225" t="s">
        <v>57</v>
      </c>
      <c r="E30" s="225" t="s">
        <v>70</v>
      </c>
      <c r="F30" s="225" t="s">
        <v>72</v>
      </c>
      <c r="G30" s="235" t="s">
        <v>250</v>
      </c>
      <c r="H30" s="225" t="s">
        <v>82</v>
      </c>
      <c r="I30" s="224" t="s">
        <v>274</v>
      </c>
      <c r="J30" s="224"/>
      <c r="K30" s="224">
        <f>I30+J30</f>
        <v>202170</v>
      </c>
      <c r="L30" s="56"/>
      <c r="M30" s="56"/>
      <c r="N30" s="57"/>
      <c r="O30" s="55"/>
      <c r="P30" s="55"/>
    </row>
    <row r="31" spans="1:16" ht="291.75" customHeight="1">
      <c r="A31" s="56"/>
      <c r="B31" s="233">
        <f t="shared" si="1"/>
        <v>20</v>
      </c>
      <c r="C31" s="207" t="s">
        <v>252</v>
      </c>
      <c r="D31" s="225" t="s">
        <v>57</v>
      </c>
      <c r="E31" s="225" t="s">
        <v>70</v>
      </c>
      <c r="F31" s="225" t="s">
        <v>72</v>
      </c>
      <c r="G31" s="235" t="s">
        <v>250</v>
      </c>
      <c r="H31" s="225" t="s">
        <v>165</v>
      </c>
      <c r="I31" s="224" t="s">
        <v>273</v>
      </c>
      <c r="J31" s="224">
        <v>-2433.22</v>
      </c>
      <c r="K31" s="224">
        <f>I31+J31</f>
        <v>58616.78</v>
      </c>
      <c r="L31" s="56"/>
      <c r="M31" s="56"/>
      <c r="N31" s="57"/>
      <c r="O31" s="55"/>
      <c r="P31" s="55"/>
    </row>
    <row r="32" spans="1:16" ht="123" customHeight="1">
      <c r="A32" s="56"/>
      <c r="B32" s="233">
        <f t="shared" si="1"/>
        <v>21</v>
      </c>
      <c r="C32" s="208" t="s">
        <v>220</v>
      </c>
      <c r="D32" s="222" t="s">
        <v>57</v>
      </c>
      <c r="E32" s="222" t="s">
        <v>70</v>
      </c>
      <c r="F32" s="222" t="s">
        <v>80</v>
      </c>
      <c r="G32" s="222"/>
      <c r="H32" s="222"/>
      <c r="I32" s="234">
        <f aca="true" t="shared" si="3" ref="I32:J34">I33</f>
        <v>3000</v>
      </c>
      <c r="J32" s="234">
        <f t="shared" si="3"/>
        <v>-3000</v>
      </c>
      <c r="K32" s="234">
        <f>I32+J32</f>
        <v>0</v>
      </c>
      <c r="L32" s="56"/>
      <c r="M32" s="56"/>
      <c r="N32" s="57"/>
      <c r="O32" s="55"/>
      <c r="P32" s="55"/>
    </row>
    <row r="33" spans="1:16" ht="115.5" customHeight="1">
      <c r="A33" s="56"/>
      <c r="B33" s="233">
        <f t="shared" si="1"/>
        <v>22</v>
      </c>
      <c r="C33" s="204" t="s">
        <v>134</v>
      </c>
      <c r="D33" s="225" t="s">
        <v>57</v>
      </c>
      <c r="E33" s="225" t="s">
        <v>70</v>
      </c>
      <c r="F33" s="225" t="s">
        <v>80</v>
      </c>
      <c r="G33" s="225" t="s">
        <v>151</v>
      </c>
      <c r="H33" s="225"/>
      <c r="I33" s="224">
        <f t="shared" si="3"/>
        <v>3000</v>
      </c>
      <c r="J33" s="224">
        <f t="shared" si="3"/>
        <v>-3000</v>
      </c>
      <c r="K33" s="224">
        <f>K34</f>
        <v>0</v>
      </c>
      <c r="L33" s="56"/>
      <c r="M33" s="56"/>
      <c r="N33" s="57"/>
      <c r="O33" s="55"/>
      <c r="P33" s="55"/>
    </row>
    <row r="34" spans="1:16" ht="182.25" customHeight="1">
      <c r="A34" s="56"/>
      <c r="B34" s="233">
        <f t="shared" si="1"/>
        <v>23</v>
      </c>
      <c r="C34" s="211" t="s">
        <v>3</v>
      </c>
      <c r="D34" s="225" t="s">
        <v>57</v>
      </c>
      <c r="E34" s="225" t="s">
        <v>70</v>
      </c>
      <c r="F34" s="225" t="s">
        <v>80</v>
      </c>
      <c r="G34" s="225" t="s">
        <v>159</v>
      </c>
      <c r="H34" s="225"/>
      <c r="I34" s="224">
        <f t="shared" si="3"/>
        <v>3000</v>
      </c>
      <c r="J34" s="224">
        <f t="shared" si="3"/>
        <v>-3000</v>
      </c>
      <c r="K34" s="224">
        <f>K35</f>
        <v>0</v>
      </c>
      <c r="L34" s="56"/>
      <c r="M34" s="56"/>
      <c r="N34" s="57"/>
      <c r="O34" s="55"/>
      <c r="P34" s="55"/>
    </row>
    <row r="35" spans="1:16" ht="113.25" customHeight="1">
      <c r="A35" s="56"/>
      <c r="B35" s="233">
        <f t="shared" si="1"/>
        <v>24</v>
      </c>
      <c r="C35" s="206" t="s">
        <v>4</v>
      </c>
      <c r="D35" s="225" t="s">
        <v>57</v>
      </c>
      <c r="E35" s="225" t="s">
        <v>70</v>
      </c>
      <c r="F35" s="225" t="s">
        <v>80</v>
      </c>
      <c r="G35" s="225" t="s">
        <v>159</v>
      </c>
      <c r="H35" s="225" t="s">
        <v>5</v>
      </c>
      <c r="I35" s="224">
        <v>3000</v>
      </c>
      <c r="J35" s="224">
        <v>-3000</v>
      </c>
      <c r="K35" s="224">
        <f>I35+J35</f>
        <v>0</v>
      </c>
      <c r="L35" s="56"/>
      <c r="M35" s="56"/>
      <c r="N35" s="57"/>
      <c r="O35" s="55"/>
      <c r="P35" s="55"/>
    </row>
    <row r="36" spans="1:16" ht="97.5" customHeight="1">
      <c r="A36" s="56"/>
      <c r="B36" s="233">
        <f t="shared" si="1"/>
        <v>25</v>
      </c>
      <c r="C36" s="208" t="s">
        <v>169</v>
      </c>
      <c r="D36" s="222" t="s">
        <v>57</v>
      </c>
      <c r="E36" s="222" t="s">
        <v>71</v>
      </c>
      <c r="F36" s="222"/>
      <c r="G36" s="222"/>
      <c r="H36" s="222"/>
      <c r="I36" s="234">
        <f aca="true" t="shared" si="4" ref="I36:K37">I37</f>
        <v>92000</v>
      </c>
      <c r="J36" s="234">
        <f t="shared" si="4"/>
        <v>0</v>
      </c>
      <c r="K36" s="234">
        <f t="shared" si="4"/>
        <v>92000</v>
      </c>
      <c r="L36" s="56"/>
      <c r="M36" s="56"/>
      <c r="N36" s="57"/>
      <c r="O36" s="55"/>
      <c r="P36" s="55"/>
    </row>
    <row r="37" spans="1:16" ht="110.25" customHeight="1">
      <c r="A37" s="56"/>
      <c r="B37" s="233">
        <f t="shared" si="1"/>
        <v>26</v>
      </c>
      <c r="C37" s="204" t="s">
        <v>170</v>
      </c>
      <c r="D37" s="225" t="s">
        <v>57</v>
      </c>
      <c r="E37" s="225" t="s">
        <v>71</v>
      </c>
      <c r="F37" s="225" t="s">
        <v>73</v>
      </c>
      <c r="G37" s="225"/>
      <c r="H37" s="225"/>
      <c r="I37" s="224">
        <f t="shared" si="4"/>
        <v>92000</v>
      </c>
      <c r="J37" s="224">
        <f t="shared" si="4"/>
        <v>0</v>
      </c>
      <c r="K37" s="224">
        <f t="shared" si="4"/>
        <v>92000</v>
      </c>
      <c r="L37" s="56"/>
      <c r="M37" s="56"/>
      <c r="N37" s="57"/>
      <c r="O37" s="55"/>
      <c r="P37" s="55"/>
    </row>
    <row r="38" spans="1:16" ht="197.25" customHeight="1">
      <c r="A38" s="56"/>
      <c r="B38" s="233">
        <f t="shared" si="1"/>
        <v>27</v>
      </c>
      <c r="C38" s="209" t="s">
        <v>239</v>
      </c>
      <c r="D38" s="225" t="s">
        <v>57</v>
      </c>
      <c r="E38" s="225" t="s">
        <v>71</v>
      </c>
      <c r="F38" s="225" t="s">
        <v>73</v>
      </c>
      <c r="G38" s="225" t="s">
        <v>146</v>
      </c>
      <c r="H38" s="225"/>
      <c r="I38" s="224">
        <f aca="true" t="shared" si="5" ref="I38:K39">I39</f>
        <v>92000</v>
      </c>
      <c r="J38" s="224">
        <f t="shared" si="5"/>
        <v>0</v>
      </c>
      <c r="K38" s="224">
        <f t="shared" si="5"/>
        <v>92000</v>
      </c>
      <c r="L38" s="56"/>
      <c r="M38" s="56"/>
      <c r="N38" s="57"/>
      <c r="O38" s="55"/>
      <c r="P38" s="55"/>
    </row>
    <row r="39" spans="1:16" ht="258" customHeight="1">
      <c r="A39" s="56"/>
      <c r="B39" s="233">
        <f t="shared" si="1"/>
        <v>28</v>
      </c>
      <c r="C39" s="206" t="s">
        <v>232</v>
      </c>
      <c r="D39" s="225" t="s">
        <v>57</v>
      </c>
      <c r="E39" s="225" t="s">
        <v>71</v>
      </c>
      <c r="F39" s="225" t="s">
        <v>73</v>
      </c>
      <c r="G39" s="225" t="s">
        <v>153</v>
      </c>
      <c r="H39" s="225" t="s">
        <v>58</v>
      </c>
      <c r="I39" s="224">
        <f t="shared" si="5"/>
        <v>92000</v>
      </c>
      <c r="J39" s="224">
        <f t="shared" si="5"/>
        <v>0</v>
      </c>
      <c r="K39" s="224">
        <f t="shared" si="5"/>
        <v>92000</v>
      </c>
      <c r="L39" s="56"/>
      <c r="M39" s="56"/>
      <c r="N39" s="57"/>
      <c r="O39" s="55"/>
      <c r="P39" s="55"/>
    </row>
    <row r="40" spans="1:16" ht="249.75" customHeight="1">
      <c r="A40" s="56"/>
      <c r="B40" s="233">
        <f t="shared" si="1"/>
        <v>29</v>
      </c>
      <c r="C40" s="206" t="s">
        <v>221</v>
      </c>
      <c r="D40" s="225" t="s">
        <v>57</v>
      </c>
      <c r="E40" s="225" t="s">
        <v>71</v>
      </c>
      <c r="F40" s="225" t="s">
        <v>73</v>
      </c>
      <c r="G40" s="225" t="s">
        <v>168</v>
      </c>
      <c r="H40" s="225" t="s">
        <v>58</v>
      </c>
      <c r="I40" s="224">
        <f>I41+I42+I43</f>
        <v>92000</v>
      </c>
      <c r="J40" s="224">
        <f>J41+J42+J43</f>
        <v>0</v>
      </c>
      <c r="K40" s="224">
        <f>K41+K42+K43</f>
        <v>92000</v>
      </c>
      <c r="L40" s="56"/>
      <c r="M40" s="56"/>
      <c r="N40" s="57"/>
      <c r="O40" s="55"/>
      <c r="P40" s="55"/>
    </row>
    <row r="41" spans="1:16" ht="191.25" customHeight="1">
      <c r="A41" s="56"/>
      <c r="B41" s="233">
        <f t="shared" si="1"/>
        <v>30</v>
      </c>
      <c r="C41" s="206" t="s">
        <v>167</v>
      </c>
      <c r="D41" s="225" t="s">
        <v>57</v>
      </c>
      <c r="E41" s="225" t="s">
        <v>71</v>
      </c>
      <c r="F41" s="225" t="s">
        <v>73</v>
      </c>
      <c r="G41" s="225" t="s">
        <v>168</v>
      </c>
      <c r="H41" s="225" t="s">
        <v>82</v>
      </c>
      <c r="I41" s="224" t="s">
        <v>272</v>
      </c>
      <c r="J41" s="224"/>
      <c r="K41" s="224">
        <f aca="true" t="shared" si="6" ref="K41:K49">I41+J41</f>
        <v>69720</v>
      </c>
      <c r="L41" s="56"/>
      <c r="M41" s="56"/>
      <c r="N41" s="57"/>
      <c r="O41" s="55"/>
      <c r="P41" s="55"/>
    </row>
    <row r="42" spans="1:16" ht="328.5" customHeight="1">
      <c r="A42" s="56"/>
      <c r="B42" s="233">
        <f t="shared" si="1"/>
        <v>31</v>
      </c>
      <c r="C42" s="206" t="s">
        <v>252</v>
      </c>
      <c r="D42" s="225" t="s">
        <v>57</v>
      </c>
      <c r="E42" s="225" t="s">
        <v>71</v>
      </c>
      <c r="F42" s="225" t="s">
        <v>73</v>
      </c>
      <c r="G42" s="225" t="s">
        <v>168</v>
      </c>
      <c r="H42" s="225" t="s">
        <v>165</v>
      </c>
      <c r="I42" s="224" t="s">
        <v>271</v>
      </c>
      <c r="J42" s="224"/>
      <c r="K42" s="224">
        <f t="shared" si="6"/>
        <v>21050</v>
      </c>
      <c r="L42" s="56"/>
      <c r="M42" s="56"/>
      <c r="N42" s="57"/>
      <c r="O42" s="55"/>
      <c r="P42" s="55"/>
    </row>
    <row r="43" spans="1:16" ht="225.75" customHeight="1">
      <c r="A43" s="56"/>
      <c r="B43" s="233">
        <f t="shared" si="1"/>
        <v>32</v>
      </c>
      <c r="C43" s="206" t="s">
        <v>1</v>
      </c>
      <c r="D43" s="225" t="s">
        <v>57</v>
      </c>
      <c r="E43" s="225" t="s">
        <v>71</v>
      </c>
      <c r="F43" s="225" t="s">
        <v>73</v>
      </c>
      <c r="G43" s="225" t="s">
        <v>168</v>
      </c>
      <c r="H43" s="225" t="s">
        <v>88</v>
      </c>
      <c r="I43" s="224" t="s">
        <v>270</v>
      </c>
      <c r="J43" s="224"/>
      <c r="K43" s="224">
        <f t="shared" si="6"/>
        <v>1230</v>
      </c>
      <c r="L43" s="56"/>
      <c r="M43" s="56"/>
      <c r="N43" s="57"/>
      <c r="O43" s="55"/>
      <c r="P43" s="55"/>
    </row>
    <row r="44" spans="1:16" ht="172.5" customHeight="1">
      <c r="A44" s="56"/>
      <c r="B44" s="233">
        <f t="shared" si="1"/>
        <v>33</v>
      </c>
      <c r="C44" s="208" t="s">
        <v>74</v>
      </c>
      <c r="D44" s="222" t="s">
        <v>57</v>
      </c>
      <c r="E44" s="222" t="s">
        <v>73</v>
      </c>
      <c r="F44" s="222" t="s">
        <v>283</v>
      </c>
      <c r="G44" s="222"/>
      <c r="H44" s="222"/>
      <c r="I44" s="234">
        <f>I45+I52</f>
        <v>84945</v>
      </c>
      <c r="J44" s="234">
        <f>J45+J50+J52</f>
        <v>0</v>
      </c>
      <c r="K44" s="234">
        <f t="shared" si="6"/>
        <v>84945</v>
      </c>
      <c r="L44" s="56"/>
      <c r="M44" s="56"/>
      <c r="N44" s="57"/>
      <c r="O44" s="55"/>
      <c r="P44" s="55"/>
    </row>
    <row r="45" spans="1:16" ht="243.75" customHeight="1">
      <c r="A45" s="56"/>
      <c r="B45" s="233">
        <f t="shared" si="1"/>
        <v>34</v>
      </c>
      <c r="C45" s="206" t="s">
        <v>296</v>
      </c>
      <c r="D45" s="225" t="s">
        <v>57</v>
      </c>
      <c r="E45" s="225" t="s">
        <v>73</v>
      </c>
      <c r="F45" s="225" t="s">
        <v>278</v>
      </c>
      <c r="G45" s="222"/>
      <c r="H45" s="222"/>
      <c r="I45" s="234">
        <f>I46+I50</f>
        <v>39000</v>
      </c>
      <c r="J45" s="234">
        <f>J46</f>
        <v>0</v>
      </c>
      <c r="K45" s="234">
        <f>I45+J45</f>
        <v>39000</v>
      </c>
      <c r="L45" s="56"/>
      <c r="M45" s="56"/>
      <c r="N45" s="57"/>
      <c r="O45" s="55"/>
      <c r="P45" s="55"/>
    </row>
    <row r="46" spans="1:16" ht="197.25" customHeight="1">
      <c r="A46" s="56"/>
      <c r="B46" s="233">
        <f t="shared" si="1"/>
        <v>35</v>
      </c>
      <c r="C46" s="209" t="s">
        <v>239</v>
      </c>
      <c r="D46" s="225" t="s">
        <v>57</v>
      </c>
      <c r="E46" s="225" t="s">
        <v>73</v>
      </c>
      <c r="F46" s="225" t="s">
        <v>278</v>
      </c>
      <c r="G46" s="225" t="s">
        <v>289</v>
      </c>
      <c r="H46" s="225" t="s">
        <v>58</v>
      </c>
      <c r="I46" s="224">
        <f>I47</f>
        <v>4000</v>
      </c>
      <c r="J46" s="224">
        <f>J47</f>
        <v>0</v>
      </c>
      <c r="K46" s="224">
        <f t="shared" si="6"/>
        <v>4000</v>
      </c>
      <c r="L46" s="56"/>
      <c r="M46" s="56"/>
      <c r="N46" s="57"/>
      <c r="O46" s="55"/>
      <c r="P46" s="55"/>
    </row>
    <row r="47" spans="1:16" ht="276" customHeight="1">
      <c r="A47" s="56"/>
      <c r="B47" s="233">
        <f t="shared" si="1"/>
        <v>36</v>
      </c>
      <c r="C47" s="209" t="s">
        <v>282</v>
      </c>
      <c r="D47" s="225" t="s">
        <v>57</v>
      </c>
      <c r="E47" s="225" t="s">
        <v>73</v>
      </c>
      <c r="F47" s="225" t="s">
        <v>278</v>
      </c>
      <c r="G47" s="225" t="s">
        <v>293</v>
      </c>
      <c r="H47" s="225" t="s">
        <v>58</v>
      </c>
      <c r="I47" s="224">
        <f>I48</f>
        <v>4000</v>
      </c>
      <c r="J47" s="224">
        <f>J48</f>
        <v>0</v>
      </c>
      <c r="K47" s="224">
        <f t="shared" si="6"/>
        <v>4000</v>
      </c>
      <c r="L47" s="56"/>
      <c r="M47" s="56"/>
      <c r="N47" s="57"/>
      <c r="O47" s="55"/>
      <c r="P47" s="55"/>
    </row>
    <row r="48" spans="1:16" ht="102.75" customHeight="1">
      <c r="A48" s="56"/>
      <c r="B48" s="233">
        <f t="shared" si="1"/>
        <v>37</v>
      </c>
      <c r="C48" s="212" t="s">
        <v>295</v>
      </c>
      <c r="D48" s="225" t="s">
        <v>57</v>
      </c>
      <c r="E48" s="225" t="s">
        <v>73</v>
      </c>
      <c r="F48" s="225" t="s">
        <v>278</v>
      </c>
      <c r="G48" s="225" t="s">
        <v>293</v>
      </c>
      <c r="H48" s="225" t="s">
        <v>58</v>
      </c>
      <c r="I48" s="224">
        <f>I49</f>
        <v>4000</v>
      </c>
      <c r="J48" s="224">
        <f>J49</f>
        <v>0</v>
      </c>
      <c r="K48" s="224">
        <f t="shared" si="6"/>
        <v>4000</v>
      </c>
      <c r="L48" s="56"/>
      <c r="M48" s="56"/>
      <c r="N48" s="57"/>
      <c r="O48" s="55"/>
      <c r="P48" s="55"/>
    </row>
    <row r="49" spans="1:16" ht="272.25" customHeight="1">
      <c r="A49" s="56"/>
      <c r="B49" s="233">
        <f t="shared" si="1"/>
        <v>38</v>
      </c>
      <c r="C49" s="213" t="s">
        <v>1</v>
      </c>
      <c r="D49" s="225" t="s">
        <v>57</v>
      </c>
      <c r="E49" s="225" t="s">
        <v>73</v>
      </c>
      <c r="F49" s="225" t="s">
        <v>278</v>
      </c>
      <c r="G49" s="225" t="s">
        <v>293</v>
      </c>
      <c r="H49" s="225" t="s">
        <v>88</v>
      </c>
      <c r="I49" s="224">
        <v>4000</v>
      </c>
      <c r="J49" s="224"/>
      <c r="K49" s="224">
        <f t="shared" si="6"/>
        <v>4000</v>
      </c>
      <c r="L49" s="56"/>
      <c r="M49" s="56"/>
      <c r="N49" s="57"/>
      <c r="O49" s="55"/>
      <c r="P49" s="55"/>
    </row>
    <row r="50" spans="1:16" ht="214.5" customHeight="1">
      <c r="A50" s="56"/>
      <c r="B50" s="233">
        <f t="shared" si="1"/>
        <v>39</v>
      </c>
      <c r="C50" s="205" t="s">
        <v>144</v>
      </c>
      <c r="D50" s="225" t="s">
        <v>57</v>
      </c>
      <c r="E50" s="225" t="s">
        <v>73</v>
      </c>
      <c r="F50" s="225" t="s">
        <v>278</v>
      </c>
      <c r="G50" s="225"/>
      <c r="H50" s="225"/>
      <c r="I50" s="224">
        <f>I51</f>
        <v>35000</v>
      </c>
      <c r="J50" s="224">
        <f>J51</f>
        <v>0</v>
      </c>
      <c r="K50" s="224">
        <f>I50++J50</f>
        <v>35000</v>
      </c>
      <c r="L50" s="56"/>
      <c r="M50" s="56"/>
      <c r="N50" s="57"/>
      <c r="O50" s="55"/>
      <c r="P50" s="55"/>
    </row>
    <row r="51" spans="1:16" ht="250.5" customHeight="1">
      <c r="A51" s="56"/>
      <c r="B51" s="233">
        <f t="shared" si="1"/>
        <v>40</v>
      </c>
      <c r="C51" s="213" t="s">
        <v>1</v>
      </c>
      <c r="D51" s="225" t="s">
        <v>57</v>
      </c>
      <c r="E51" s="225" t="s">
        <v>73</v>
      </c>
      <c r="F51" s="225" t="s">
        <v>278</v>
      </c>
      <c r="G51" s="225" t="s">
        <v>281</v>
      </c>
      <c r="H51" s="225"/>
      <c r="I51" s="224">
        <v>35000</v>
      </c>
      <c r="J51" s="224"/>
      <c r="K51" s="224">
        <f>I51++J51</f>
        <v>35000</v>
      </c>
      <c r="L51" s="56"/>
      <c r="M51" s="56"/>
      <c r="N51" s="57"/>
      <c r="O51" s="55"/>
      <c r="P51" s="55"/>
    </row>
    <row r="52" spans="1:16" ht="90.75" customHeight="1">
      <c r="A52" s="56"/>
      <c r="B52" s="233">
        <f t="shared" si="1"/>
        <v>41</v>
      </c>
      <c r="C52" s="214" t="s">
        <v>279</v>
      </c>
      <c r="D52" s="225" t="s">
        <v>57</v>
      </c>
      <c r="E52" s="225" t="s">
        <v>73</v>
      </c>
      <c r="F52" s="225" t="s">
        <v>198</v>
      </c>
      <c r="G52" s="225"/>
      <c r="H52" s="225"/>
      <c r="I52" s="224">
        <f aca="true" t="shared" si="7" ref="I52:J55">I53</f>
        <v>45945</v>
      </c>
      <c r="J52" s="224">
        <f t="shared" si="7"/>
        <v>0</v>
      </c>
      <c r="K52" s="224">
        <f>I52+J52</f>
        <v>45945</v>
      </c>
      <c r="L52" s="56"/>
      <c r="M52" s="56"/>
      <c r="N52" s="57"/>
      <c r="O52" s="55"/>
      <c r="P52" s="55"/>
    </row>
    <row r="53" spans="1:16" ht="208.5" customHeight="1">
      <c r="A53" s="56"/>
      <c r="B53" s="233">
        <f t="shared" si="1"/>
        <v>42</v>
      </c>
      <c r="C53" s="209" t="s">
        <v>239</v>
      </c>
      <c r="D53" s="225" t="s">
        <v>57</v>
      </c>
      <c r="E53" s="225" t="s">
        <v>73</v>
      </c>
      <c r="F53" s="225" t="s">
        <v>198</v>
      </c>
      <c r="G53" s="225" t="s">
        <v>146</v>
      </c>
      <c r="H53" s="225"/>
      <c r="I53" s="224">
        <f t="shared" si="7"/>
        <v>45945</v>
      </c>
      <c r="J53" s="224">
        <f t="shared" si="7"/>
        <v>0</v>
      </c>
      <c r="K53" s="224">
        <f>I53+J53</f>
        <v>45945</v>
      </c>
      <c r="L53" s="56"/>
      <c r="M53" s="56"/>
      <c r="N53" s="57"/>
      <c r="O53" s="55"/>
      <c r="P53" s="55"/>
    </row>
    <row r="54" spans="1:16" ht="255" customHeight="1">
      <c r="A54" s="56"/>
      <c r="B54" s="233">
        <f t="shared" si="1"/>
        <v>43</v>
      </c>
      <c r="C54" s="209" t="s">
        <v>282</v>
      </c>
      <c r="D54" s="225" t="s">
        <v>57</v>
      </c>
      <c r="E54" s="225" t="s">
        <v>73</v>
      </c>
      <c r="F54" s="225" t="s">
        <v>198</v>
      </c>
      <c r="G54" s="225" t="s">
        <v>280</v>
      </c>
      <c r="H54" s="225" t="s">
        <v>58</v>
      </c>
      <c r="I54" s="224">
        <f t="shared" si="7"/>
        <v>45945</v>
      </c>
      <c r="J54" s="224">
        <f t="shared" si="7"/>
        <v>0</v>
      </c>
      <c r="K54" s="224">
        <f>I54+J54</f>
        <v>45945</v>
      </c>
      <c r="L54" s="56"/>
      <c r="M54" s="56"/>
      <c r="N54" s="57"/>
      <c r="O54" s="55"/>
      <c r="P54" s="55"/>
    </row>
    <row r="55" spans="1:16" ht="109.5" customHeight="1">
      <c r="A55" s="56"/>
      <c r="B55" s="233">
        <f t="shared" si="1"/>
        <v>44</v>
      </c>
      <c r="C55" s="212" t="s">
        <v>295</v>
      </c>
      <c r="D55" s="225" t="s">
        <v>57</v>
      </c>
      <c r="E55" s="225" t="s">
        <v>73</v>
      </c>
      <c r="F55" s="225" t="s">
        <v>198</v>
      </c>
      <c r="G55" s="225" t="s">
        <v>280</v>
      </c>
      <c r="H55" s="225" t="s">
        <v>58</v>
      </c>
      <c r="I55" s="224">
        <f t="shared" si="7"/>
        <v>45945</v>
      </c>
      <c r="J55" s="224">
        <f t="shared" si="7"/>
        <v>0</v>
      </c>
      <c r="K55" s="224">
        <f>I55+J55</f>
        <v>45945</v>
      </c>
      <c r="L55" s="56"/>
      <c r="M55" s="56"/>
      <c r="N55" s="57"/>
      <c r="O55" s="55"/>
      <c r="P55" s="55"/>
    </row>
    <row r="56" spans="1:16" ht="219" customHeight="1">
      <c r="A56" s="56"/>
      <c r="B56" s="233">
        <f t="shared" si="1"/>
        <v>45</v>
      </c>
      <c r="C56" s="213" t="s">
        <v>1</v>
      </c>
      <c r="D56" s="225" t="s">
        <v>57</v>
      </c>
      <c r="E56" s="225" t="s">
        <v>73</v>
      </c>
      <c r="F56" s="225" t="s">
        <v>198</v>
      </c>
      <c r="G56" s="225" t="s">
        <v>280</v>
      </c>
      <c r="H56" s="225" t="s">
        <v>88</v>
      </c>
      <c r="I56" s="224">
        <v>45945</v>
      </c>
      <c r="J56" s="224"/>
      <c r="K56" s="224">
        <f>I56+J56</f>
        <v>45945</v>
      </c>
      <c r="L56" s="56"/>
      <c r="M56" s="56"/>
      <c r="N56" s="57"/>
      <c r="O56" s="55"/>
      <c r="P56" s="55"/>
    </row>
    <row r="57" spans="1:16" ht="98.25" customHeight="1">
      <c r="A57" s="56"/>
      <c r="B57" s="233">
        <f t="shared" si="1"/>
        <v>46</v>
      </c>
      <c r="C57" s="215" t="s">
        <v>75</v>
      </c>
      <c r="D57" s="222" t="s">
        <v>57</v>
      </c>
      <c r="E57" s="222" t="s">
        <v>72</v>
      </c>
      <c r="F57" s="222"/>
      <c r="G57" s="222"/>
      <c r="H57" s="222"/>
      <c r="I57" s="234">
        <f>I58+I62</f>
        <v>871217.14</v>
      </c>
      <c r="J57" s="234">
        <f>J62+J58</f>
        <v>8942.86</v>
      </c>
      <c r="K57" s="234">
        <f aca="true" t="shared" si="8" ref="K57:K66">I57++J57</f>
        <v>880160</v>
      </c>
      <c r="L57" s="56"/>
      <c r="M57" s="56"/>
      <c r="N57" s="57"/>
      <c r="O57" s="55"/>
      <c r="P57" s="55"/>
    </row>
    <row r="58" spans="1:16" ht="165" customHeight="1">
      <c r="A58" s="56"/>
      <c r="B58" s="233">
        <f t="shared" si="1"/>
        <v>47</v>
      </c>
      <c r="C58" s="250" t="s">
        <v>315</v>
      </c>
      <c r="D58" s="225" t="s">
        <v>57</v>
      </c>
      <c r="E58" s="225" t="s">
        <v>72</v>
      </c>
      <c r="F58" s="225" t="s">
        <v>278</v>
      </c>
      <c r="G58" s="225" t="s">
        <v>307</v>
      </c>
      <c r="H58" s="222"/>
      <c r="I58" s="224">
        <f aca="true" t="shared" si="9" ref="I58:J60">I59</f>
        <v>679360</v>
      </c>
      <c r="J58" s="224">
        <f t="shared" si="9"/>
        <v>0</v>
      </c>
      <c r="K58" s="224">
        <f>I58+J58</f>
        <v>679360</v>
      </c>
      <c r="L58" s="56"/>
      <c r="M58" s="56"/>
      <c r="N58" s="57"/>
      <c r="O58" s="55"/>
      <c r="P58" s="55"/>
    </row>
    <row r="59" spans="1:16" ht="189.75" customHeight="1">
      <c r="A59" s="56"/>
      <c r="B59" s="233">
        <f t="shared" si="1"/>
        <v>48</v>
      </c>
      <c r="C59" s="209" t="s">
        <v>309</v>
      </c>
      <c r="D59" s="225" t="s">
        <v>57</v>
      </c>
      <c r="E59" s="225" t="s">
        <v>72</v>
      </c>
      <c r="F59" s="225" t="s">
        <v>278</v>
      </c>
      <c r="G59" s="225" t="s">
        <v>307</v>
      </c>
      <c r="H59" s="222"/>
      <c r="I59" s="224">
        <f t="shared" si="9"/>
        <v>679360</v>
      </c>
      <c r="J59" s="224">
        <f t="shared" si="9"/>
        <v>0</v>
      </c>
      <c r="K59" s="224">
        <f>I59+J59</f>
        <v>679360</v>
      </c>
      <c r="L59" s="56"/>
      <c r="M59" s="56"/>
      <c r="N59" s="57"/>
      <c r="O59" s="55"/>
      <c r="P59" s="55"/>
    </row>
    <row r="60" spans="1:16" ht="350.25" customHeight="1">
      <c r="A60" s="56"/>
      <c r="B60" s="233">
        <f t="shared" si="1"/>
        <v>49</v>
      </c>
      <c r="C60" s="249" t="s">
        <v>310</v>
      </c>
      <c r="D60" s="225" t="s">
        <v>57</v>
      </c>
      <c r="E60" s="225" t="s">
        <v>72</v>
      </c>
      <c r="F60" s="225" t="s">
        <v>278</v>
      </c>
      <c r="G60" s="225" t="s">
        <v>308</v>
      </c>
      <c r="H60" s="225" t="s">
        <v>58</v>
      </c>
      <c r="I60" s="224">
        <f t="shared" si="9"/>
        <v>679360</v>
      </c>
      <c r="J60" s="224">
        <f t="shared" si="9"/>
        <v>0</v>
      </c>
      <c r="K60" s="224">
        <f>I60+J60</f>
        <v>679360</v>
      </c>
      <c r="L60" s="56"/>
      <c r="M60" s="56"/>
      <c r="N60" s="57"/>
      <c r="O60" s="55"/>
      <c r="P60" s="55"/>
    </row>
    <row r="61" spans="1:16" ht="228" customHeight="1">
      <c r="A61" s="56"/>
      <c r="B61" s="233">
        <f t="shared" si="1"/>
        <v>50</v>
      </c>
      <c r="C61" s="206" t="s">
        <v>1</v>
      </c>
      <c r="D61" s="225" t="s">
        <v>57</v>
      </c>
      <c r="E61" s="225" t="s">
        <v>72</v>
      </c>
      <c r="F61" s="225" t="s">
        <v>278</v>
      </c>
      <c r="G61" s="225" t="s">
        <v>307</v>
      </c>
      <c r="H61" s="225" t="s">
        <v>88</v>
      </c>
      <c r="I61" s="224">
        <v>679360</v>
      </c>
      <c r="J61" s="224"/>
      <c r="K61" s="224">
        <f>I61+J61</f>
        <v>679360</v>
      </c>
      <c r="L61" s="56"/>
      <c r="M61" s="56"/>
      <c r="N61" s="57"/>
      <c r="O61" s="55"/>
      <c r="P61" s="55"/>
    </row>
    <row r="62" spans="1:16" ht="155.25" customHeight="1">
      <c r="A62" s="56"/>
      <c r="B62" s="233">
        <f t="shared" si="1"/>
        <v>51</v>
      </c>
      <c r="C62" s="219" t="s">
        <v>145</v>
      </c>
      <c r="D62" s="225" t="s">
        <v>57</v>
      </c>
      <c r="E62" s="225" t="s">
        <v>72</v>
      </c>
      <c r="F62" s="225" t="s">
        <v>76</v>
      </c>
      <c r="G62" s="222"/>
      <c r="H62" s="222"/>
      <c r="I62" s="224">
        <f>I63</f>
        <v>191857.14</v>
      </c>
      <c r="J62" s="224">
        <f>J63</f>
        <v>8942.86</v>
      </c>
      <c r="K62" s="224">
        <f t="shared" si="8"/>
        <v>200800</v>
      </c>
      <c r="L62" s="56"/>
      <c r="M62" s="56"/>
      <c r="N62" s="57"/>
      <c r="O62" s="55"/>
      <c r="P62" s="55"/>
    </row>
    <row r="63" spans="1:16" ht="183" customHeight="1">
      <c r="A63" s="56"/>
      <c r="B63" s="233">
        <f t="shared" si="1"/>
        <v>52</v>
      </c>
      <c r="C63" s="209" t="s">
        <v>231</v>
      </c>
      <c r="D63" s="225" t="s">
        <v>57</v>
      </c>
      <c r="E63" s="225" t="s">
        <v>72</v>
      </c>
      <c r="F63" s="225" t="s">
        <v>76</v>
      </c>
      <c r="G63" s="225" t="s">
        <v>289</v>
      </c>
      <c r="H63" s="225"/>
      <c r="I63" s="224">
        <f>I64+I68</f>
        <v>191857.14</v>
      </c>
      <c r="J63" s="224">
        <f>J64+J68</f>
        <v>8942.86</v>
      </c>
      <c r="K63" s="224">
        <f t="shared" si="8"/>
        <v>200800</v>
      </c>
      <c r="L63" s="56"/>
      <c r="M63" s="56"/>
      <c r="N63" s="57"/>
      <c r="O63" s="55"/>
      <c r="P63" s="55"/>
    </row>
    <row r="64" spans="1:16" ht="216.75" customHeight="1">
      <c r="A64" s="56"/>
      <c r="B64" s="233">
        <f t="shared" si="1"/>
        <v>53</v>
      </c>
      <c r="C64" s="206" t="s">
        <v>232</v>
      </c>
      <c r="D64" s="225" t="s">
        <v>57</v>
      </c>
      <c r="E64" s="225" t="s">
        <v>72</v>
      </c>
      <c r="F64" s="225" t="s">
        <v>76</v>
      </c>
      <c r="G64" s="225" t="s">
        <v>288</v>
      </c>
      <c r="H64" s="225"/>
      <c r="I64" s="224">
        <f>I65</f>
        <v>149000</v>
      </c>
      <c r="J64" s="224">
        <f>J65</f>
        <v>8942.86</v>
      </c>
      <c r="K64" s="224">
        <f t="shared" si="8"/>
        <v>157942.86</v>
      </c>
      <c r="L64" s="56"/>
      <c r="M64" s="56"/>
      <c r="N64" s="57"/>
      <c r="O64" s="55"/>
      <c r="P64" s="55"/>
    </row>
    <row r="65" spans="1:16" ht="409.5" customHeight="1">
      <c r="A65" s="56"/>
      <c r="B65" s="233">
        <f t="shared" si="1"/>
        <v>54</v>
      </c>
      <c r="C65" s="216" t="s">
        <v>290</v>
      </c>
      <c r="D65" s="225" t="s">
        <v>57</v>
      </c>
      <c r="E65" s="225" t="s">
        <v>72</v>
      </c>
      <c r="F65" s="225" t="s">
        <v>76</v>
      </c>
      <c r="G65" s="225" t="s">
        <v>288</v>
      </c>
      <c r="H65" s="225" t="s">
        <v>58</v>
      </c>
      <c r="I65" s="224">
        <f>I66+I67</f>
        <v>149000</v>
      </c>
      <c r="J65" s="224">
        <f>J66</f>
        <v>8942.86</v>
      </c>
      <c r="K65" s="224">
        <f t="shared" si="8"/>
        <v>157942.86</v>
      </c>
      <c r="L65" s="56"/>
      <c r="M65" s="56"/>
      <c r="N65" s="57"/>
      <c r="O65" s="55"/>
      <c r="P65" s="55"/>
    </row>
    <row r="66" spans="1:16" ht="237" customHeight="1">
      <c r="A66" s="56"/>
      <c r="B66" s="233">
        <f t="shared" si="1"/>
        <v>55</v>
      </c>
      <c r="C66" s="206" t="s">
        <v>1</v>
      </c>
      <c r="D66" s="225" t="s">
        <v>57</v>
      </c>
      <c r="E66" s="225" t="s">
        <v>72</v>
      </c>
      <c r="F66" s="225" t="s">
        <v>76</v>
      </c>
      <c r="G66" s="225" t="s">
        <v>288</v>
      </c>
      <c r="H66" s="225" t="s">
        <v>88</v>
      </c>
      <c r="I66" s="224">
        <v>148000</v>
      </c>
      <c r="J66" s="224">
        <v>8942.86</v>
      </c>
      <c r="K66" s="224">
        <f t="shared" si="8"/>
        <v>156942.86</v>
      </c>
      <c r="L66" s="56"/>
      <c r="M66" s="56"/>
      <c r="N66" s="57"/>
      <c r="O66" s="55"/>
      <c r="P66" s="55"/>
    </row>
    <row r="67" spans="1:16" ht="142.5" customHeight="1">
      <c r="A67" s="56"/>
      <c r="B67" s="233">
        <f t="shared" si="1"/>
        <v>56</v>
      </c>
      <c r="C67" s="206" t="s">
        <v>139</v>
      </c>
      <c r="D67" s="225" t="s">
        <v>57</v>
      </c>
      <c r="E67" s="225" t="s">
        <v>72</v>
      </c>
      <c r="F67" s="225" t="s">
        <v>76</v>
      </c>
      <c r="G67" s="225" t="s">
        <v>288</v>
      </c>
      <c r="H67" s="225" t="s">
        <v>164</v>
      </c>
      <c r="I67" s="224">
        <v>1000</v>
      </c>
      <c r="J67" s="224"/>
      <c r="K67" s="224">
        <f>I67+J67</f>
        <v>1000</v>
      </c>
      <c r="L67" s="56"/>
      <c r="M67" s="56"/>
      <c r="N67" s="57"/>
      <c r="O67" s="55"/>
      <c r="P67" s="55"/>
    </row>
    <row r="68" spans="1:16" ht="409.5" customHeight="1">
      <c r="A68" s="56"/>
      <c r="B68" s="233">
        <f t="shared" si="1"/>
        <v>57</v>
      </c>
      <c r="C68" s="216" t="s">
        <v>290</v>
      </c>
      <c r="D68" s="225" t="s">
        <v>57</v>
      </c>
      <c r="E68" s="225" t="s">
        <v>72</v>
      </c>
      <c r="F68" s="225" t="s">
        <v>76</v>
      </c>
      <c r="G68" s="225" t="s">
        <v>312</v>
      </c>
      <c r="H68" s="225"/>
      <c r="I68" s="224">
        <f>I69</f>
        <v>42857.14</v>
      </c>
      <c r="J68" s="224">
        <f>J69</f>
        <v>0</v>
      </c>
      <c r="K68" s="224">
        <f>I68+J68</f>
        <v>42857.14</v>
      </c>
      <c r="L68" s="56"/>
      <c r="M68" s="56"/>
      <c r="N68" s="57"/>
      <c r="O68" s="55"/>
      <c r="P68" s="55"/>
    </row>
    <row r="69" spans="1:16" ht="237" customHeight="1">
      <c r="A69" s="56"/>
      <c r="B69" s="233">
        <f t="shared" si="1"/>
        <v>58</v>
      </c>
      <c r="C69" s="206" t="s">
        <v>1</v>
      </c>
      <c r="D69" s="225" t="s">
        <v>57</v>
      </c>
      <c r="E69" s="225" t="s">
        <v>72</v>
      </c>
      <c r="F69" s="225" t="s">
        <v>76</v>
      </c>
      <c r="G69" s="225" t="s">
        <v>312</v>
      </c>
      <c r="H69" s="225" t="s">
        <v>88</v>
      </c>
      <c r="I69" s="224">
        <v>42857.14</v>
      </c>
      <c r="J69" s="224"/>
      <c r="K69" s="224">
        <f>I69+J69</f>
        <v>42857.14</v>
      </c>
      <c r="L69" s="56"/>
      <c r="M69" s="56"/>
      <c r="N69" s="57"/>
      <c r="O69" s="55"/>
      <c r="P69" s="55"/>
    </row>
    <row r="70" spans="1:16" ht="116.25" customHeight="1">
      <c r="A70" s="56"/>
      <c r="B70" s="233">
        <f t="shared" si="1"/>
        <v>59</v>
      </c>
      <c r="C70" s="112" t="s">
        <v>199</v>
      </c>
      <c r="D70" s="222" t="s">
        <v>57</v>
      </c>
      <c r="E70" s="222" t="s">
        <v>77</v>
      </c>
      <c r="F70" s="225"/>
      <c r="G70" s="226"/>
      <c r="H70" s="225"/>
      <c r="I70" s="234">
        <f aca="true" t="shared" si="10" ref="I70:J74">I71</f>
        <v>114830.51</v>
      </c>
      <c r="J70" s="234">
        <f t="shared" si="10"/>
        <v>-66905.19</v>
      </c>
      <c r="K70" s="234">
        <f aca="true" t="shared" si="11" ref="K70:K75">I70+J70</f>
        <v>47925.31999999999</v>
      </c>
      <c r="L70" s="56"/>
      <c r="M70" s="56"/>
      <c r="N70" s="57"/>
      <c r="O70" s="55"/>
      <c r="P70" s="55"/>
    </row>
    <row r="71" spans="1:16" ht="111" customHeight="1">
      <c r="A71" s="56"/>
      <c r="B71" s="233">
        <f t="shared" si="1"/>
        <v>60</v>
      </c>
      <c r="C71" s="204" t="s">
        <v>200</v>
      </c>
      <c r="D71" s="225" t="s">
        <v>57</v>
      </c>
      <c r="E71" s="225" t="s">
        <v>77</v>
      </c>
      <c r="F71" s="225" t="s">
        <v>73</v>
      </c>
      <c r="G71" s="225"/>
      <c r="H71" s="225"/>
      <c r="I71" s="224">
        <f t="shared" si="10"/>
        <v>114830.51</v>
      </c>
      <c r="J71" s="224">
        <f t="shared" si="10"/>
        <v>-66905.19</v>
      </c>
      <c r="K71" s="224">
        <f t="shared" si="11"/>
        <v>47925.31999999999</v>
      </c>
      <c r="L71" s="56"/>
      <c r="M71" s="56"/>
      <c r="N71" s="57"/>
      <c r="O71" s="55"/>
      <c r="P71" s="55"/>
    </row>
    <row r="72" spans="1:16" ht="140.25" customHeight="1">
      <c r="A72" s="56"/>
      <c r="B72" s="233">
        <f t="shared" si="1"/>
        <v>61</v>
      </c>
      <c r="C72" s="209" t="s">
        <v>231</v>
      </c>
      <c r="D72" s="225" t="s">
        <v>57</v>
      </c>
      <c r="E72" s="225" t="s">
        <v>77</v>
      </c>
      <c r="F72" s="225" t="s">
        <v>73</v>
      </c>
      <c r="G72" s="225" t="s">
        <v>146</v>
      </c>
      <c r="H72" s="225"/>
      <c r="I72" s="224">
        <f t="shared" si="10"/>
        <v>114830.51</v>
      </c>
      <c r="J72" s="224">
        <f t="shared" si="10"/>
        <v>-66905.19</v>
      </c>
      <c r="K72" s="224">
        <f t="shared" si="11"/>
        <v>47925.31999999999</v>
      </c>
      <c r="L72" s="56"/>
      <c r="M72" s="56"/>
      <c r="N72" s="57"/>
      <c r="O72" s="55"/>
      <c r="P72" s="55"/>
    </row>
    <row r="73" spans="1:16" ht="205.5" customHeight="1">
      <c r="A73" s="56"/>
      <c r="B73" s="233">
        <f t="shared" si="1"/>
        <v>62</v>
      </c>
      <c r="C73" s="209" t="s">
        <v>233</v>
      </c>
      <c r="D73" s="225" t="s">
        <v>57</v>
      </c>
      <c r="E73" s="225" t="s">
        <v>77</v>
      </c>
      <c r="F73" s="225" t="s">
        <v>73</v>
      </c>
      <c r="G73" s="225" t="s">
        <v>201</v>
      </c>
      <c r="H73" s="225" t="s">
        <v>58</v>
      </c>
      <c r="I73" s="224">
        <f t="shared" si="10"/>
        <v>114830.51</v>
      </c>
      <c r="J73" s="224">
        <f>J74</f>
        <v>-66905.19</v>
      </c>
      <c r="K73" s="224">
        <f t="shared" si="11"/>
        <v>47925.31999999999</v>
      </c>
      <c r="L73" s="56"/>
      <c r="M73" s="56"/>
      <c r="N73" s="57"/>
      <c r="O73" s="55"/>
      <c r="P73" s="55"/>
    </row>
    <row r="74" spans="1:16" ht="366" customHeight="1">
      <c r="A74" s="56"/>
      <c r="B74" s="233">
        <f t="shared" si="1"/>
        <v>63</v>
      </c>
      <c r="C74" s="204" t="s">
        <v>297</v>
      </c>
      <c r="D74" s="225" t="s">
        <v>57</v>
      </c>
      <c r="E74" s="225" t="s">
        <v>77</v>
      </c>
      <c r="F74" s="225" t="s">
        <v>73</v>
      </c>
      <c r="G74" s="225" t="s">
        <v>202</v>
      </c>
      <c r="H74" s="225" t="s">
        <v>58</v>
      </c>
      <c r="I74" s="224">
        <f t="shared" si="10"/>
        <v>114830.51</v>
      </c>
      <c r="J74" s="224">
        <f t="shared" si="10"/>
        <v>-66905.19</v>
      </c>
      <c r="K74" s="224">
        <f t="shared" si="11"/>
        <v>47925.31999999999</v>
      </c>
      <c r="L74" s="56"/>
      <c r="M74" s="56"/>
      <c r="N74" s="57"/>
      <c r="O74" s="55"/>
      <c r="P74" s="55"/>
    </row>
    <row r="75" spans="1:16" ht="289.5" customHeight="1">
      <c r="A75" s="56"/>
      <c r="B75" s="233">
        <f t="shared" si="1"/>
        <v>64</v>
      </c>
      <c r="C75" s="213" t="s">
        <v>1</v>
      </c>
      <c r="D75" s="225" t="s">
        <v>57</v>
      </c>
      <c r="E75" s="225" t="s">
        <v>77</v>
      </c>
      <c r="F75" s="225" t="s">
        <v>73</v>
      </c>
      <c r="G75" s="225" t="s">
        <v>202</v>
      </c>
      <c r="H75" s="225" t="s">
        <v>88</v>
      </c>
      <c r="I75" s="224">
        <v>114830.51</v>
      </c>
      <c r="J75" s="224">
        <v>-66905.19</v>
      </c>
      <c r="K75" s="224">
        <f t="shared" si="11"/>
        <v>47925.31999999999</v>
      </c>
      <c r="L75" s="56"/>
      <c r="M75" s="56"/>
      <c r="N75" s="57"/>
      <c r="O75" s="55"/>
      <c r="P75" s="55"/>
    </row>
    <row r="76" spans="1:16" ht="105" customHeight="1">
      <c r="A76" s="56"/>
      <c r="B76" s="233">
        <f t="shared" si="1"/>
        <v>65</v>
      </c>
      <c r="C76" s="208" t="s">
        <v>6</v>
      </c>
      <c r="D76" s="222" t="s">
        <v>57</v>
      </c>
      <c r="E76" s="223" t="s">
        <v>7</v>
      </c>
      <c r="F76" s="223"/>
      <c r="G76" s="223"/>
      <c r="H76" s="223"/>
      <c r="I76" s="224">
        <f aca="true" t="shared" si="12" ref="I76:J80">I77</f>
        <v>311000</v>
      </c>
      <c r="J76" s="224">
        <f t="shared" si="12"/>
        <v>0</v>
      </c>
      <c r="K76" s="224">
        <f aca="true" t="shared" si="13" ref="K76:K81">I76+J76</f>
        <v>311000</v>
      </c>
      <c r="L76" s="56"/>
      <c r="M76" s="56"/>
      <c r="N76" s="57"/>
      <c r="O76" s="55"/>
      <c r="P76" s="55"/>
    </row>
    <row r="77" spans="1:16" ht="126.75" customHeight="1">
      <c r="A77" s="56"/>
      <c r="B77" s="233">
        <f t="shared" si="1"/>
        <v>66</v>
      </c>
      <c r="C77" s="206" t="s">
        <v>8</v>
      </c>
      <c r="D77" s="225" t="s">
        <v>57</v>
      </c>
      <c r="E77" s="226" t="s">
        <v>7</v>
      </c>
      <c r="F77" s="226" t="s">
        <v>7</v>
      </c>
      <c r="G77" s="226"/>
      <c r="H77" s="226"/>
      <c r="I77" s="224">
        <f t="shared" si="12"/>
        <v>311000</v>
      </c>
      <c r="J77" s="224">
        <f t="shared" si="12"/>
        <v>0</v>
      </c>
      <c r="K77" s="224">
        <f t="shared" si="13"/>
        <v>311000</v>
      </c>
      <c r="L77" s="56"/>
      <c r="M77" s="56"/>
      <c r="N77" s="57"/>
      <c r="O77" s="55"/>
      <c r="P77" s="55"/>
    </row>
    <row r="78" spans="1:16" ht="219.75" customHeight="1">
      <c r="A78" s="56"/>
      <c r="B78" s="233">
        <f aca="true" t="shared" si="14" ref="B78:B109">B77+1</f>
        <v>67</v>
      </c>
      <c r="C78" s="209" t="s">
        <v>309</v>
      </c>
      <c r="D78" s="225" t="s">
        <v>57</v>
      </c>
      <c r="E78" s="225" t="s">
        <v>7</v>
      </c>
      <c r="F78" s="225" t="s">
        <v>7</v>
      </c>
      <c r="G78" s="225" t="s">
        <v>146</v>
      </c>
      <c r="H78" s="226"/>
      <c r="I78" s="224">
        <f t="shared" si="12"/>
        <v>311000</v>
      </c>
      <c r="J78" s="224">
        <f t="shared" si="12"/>
        <v>0</v>
      </c>
      <c r="K78" s="224">
        <f t="shared" si="13"/>
        <v>311000</v>
      </c>
      <c r="L78" s="56"/>
      <c r="M78" s="56"/>
      <c r="N78" s="57"/>
      <c r="O78" s="55"/>
      <c r="P78" s="55"/>
    </row>
    <row r="79" spans="1:16" ht="251.25" customHeight="1">
      <c r="A79" s="56"/>
      <c r="B79" s="233">
        <f t="shared" si="14"/>
        <v>68</v>
      </c>
      <c r="C79" s="209" t="s">
        <v>311</v>
      </c>
      <c r="D79" s="225" t="s">
        <v>57</v>
      </c>
      <c r="E79" s="226" t="s">
        <v>7</v>
      </c>
      <c r="F79" s="226" t="s">
        <v>7</v>
      </c>
      <c r="G79" s="225" t="s">
        <v>147</v>
      </c>
      <c r="H79" s="226" t="s">
        <v>58</v>
      </c>
      <c r="I79" s="224">
        <f t="shared" si="12"/>
        <v>311000</v>
      </c>
      <c r="J79" s="224">
        <f t="shared" si="12"/>
        <v>0</v>
      </c>
      <c r="K79" s="224">
        <f t="shared" si="13"/>
        <v>311000</v>
      </c>
      <c r="L79" s="56"/>
      <c r="M79" s="56"/>
      <c r="N79" s="57"/>
      <c r="O79" s="55"/>
      <c r="P79" s="55"/>
    </row>
    <row r="80" spans="1:16" ht="408.75" customHeight="1">
      <c r="A80" s="56"/>
      <c r="B80" s="233">
        <f t="shared" si="14"/>
        <v>69</v>
      </c>
      <c r="C80" s="206" t="s">
        <v>304</v>
      </c>
      <c r="D80" s="225" t="s">
        <v>57</v>
      </c>
      <c r="E80" s="226" t="s">
        <v>7</v>
      </c>
      <c r="F80" s="226" t="s">
        <v>7</v>
      </c>
      <c r="G80" s="225" t="s">
        <v>149</v>
      </c>
      <c r="H80" s="226" t="s">
        <v>58</v>
      </c>
      <c r="I80" s="224">
        <f t="shared" si="12"/>
        <v>311000</v>
      </c>
      <c r="J80" s="224">
        <f t="shared" si="12"/>
        <v>0</v>
      </c>
      <c r="K80" s="224">
        <f t="shared" si="13"/>
        <v>311000</v>
      </c>
      <c r="L80" s="56"/>
      <c r="M80" s="56"/>
      <c r="N80" s="57"/>
      <c r="O80" s="55"/>
      <c r="P80" s="55"/>
    </row>
    <row r="81" spans="1:16" ht="255" customHeight="1">
      <c r="A81" s="56"/>
      <c r="B81" s="233">
        <f t="shared" si="14"/>
        <v>70</v>
      </c>
      <c r="C81" s="213" t="s">
        <v>1</v>
      </c>
      <c r="D81" s="225" t="s">
        <v>57</v>
      </c>
      <c r="E81" s="226" t="s">
        <v>7</v>
      </c>
      <c r="F81" s="226" t="s">
        <v>7</v>
      </c>
      <c r="G81" s="225" t="s">
        <v>149</v>
      </c>
      <c r="H81" s="226" t="s">
        <v>88</v>
      </c>
      <c r="I81" s="224">
        <v>311000</v>
      </c>
      <c r="J81" s="224"/>
      <c r="K81" s="224">
        <f t="shared" si="13"/>
        <v>311000</v>
      </c>
      <c r="L81" s="56"/>
      <c r="M81" s="56"/>
      <c r="N81" s="57"/>
      <c r="O81" s="55"/>
      <c r="P81" s="55"/>
    </row>
    <row r="82" spans="1:16" ht="139.5" customHeight="1">
      <c r="A82" s="56"/>
      <c r="B82" s="233">
        <f t="shared" si="14"/>
        <v>71</v>
      </c>
      <c r="C82" s="112" t="s">
        <v>90</v>
      </c>
      <c r="D82" s="222" t="s">
        <v>57</v>
      </c>
      <c r="E82" s="222" t="s">
        <v>78</v>
      </c>
      <c r="F82" s="222"/>
      <c r="G82" s="222"/>
      <c r="H82" s="222"/>
      <c r="I82" s="234">
        <f aca="true" t="shared" si="15" ref="I82:K83">I83</f>
        <v>748180</v>
      </c>
      <c r="J82" s="234">
        <f t="shared" si="15"/>
        <v>155970.49</v>
      </c>
      <c r="K82" s="234">
        <f t="shared" si="15"/>
        <v>904150.49</v>
      </c>
      <c r="L82" s="56"/>
      <c r="M82" s="56"/>
      <c r="N82" s="57"/>
      <c r="O82" s="55"/>
      <c r="P82" s="55"/>
    </row>
    <row r="83" spans="1:16" ht="114.75" customHeight="1">
      <c r="A83" s="56"/>
      <c r="B83" s="233">
        <f t="shared" si="14"/>
        <v>72</v>
      </c>
      <c r="C83" s="204" t="s">
        <v>30</v>
      </c>
      <c r="D83" s="225" t="s">
        <v>57</v>
      </c>
      <c r="E83" s="225" t="s">
        <v>78</v>
      </c>
      <c r="F83" s="225" t="s">
        <v>70</v>
      </c>
      <c r="G83" s="225"/>
      <c r="H83" s="225"/>
      <c r="I83" s="224">
        <f t="shared" si="15"/>
        <v>748180</v>
      </c>
      <c r="J83" s="224">
        <f>J84</f>
        <v>155970.49</v>
      </c>
      <c r="K83" s="224">
        <f t="shared" si="15"/>
        <v>904150.49</v>
      </c>
      <c r="L83" s="56"/>
      <c r="M83" s="56"/>
      <c r="N83" s="57"/>
      <c r="O83" s="55"/>
      <c r="P83" s="55"/>
    </row>
    <row r="84" spans="1:16" ht="202.5" customHeight="1">
      <c r="A84" s="56"/>
      <c r="B84" s="233">
        <f t="shared" si="14"/>
        <v>73</v>
      </c>
      <c r="C84" s="209" t="s">
        <v>231</v>
      </c>
      <c r="D84" s="225" t="s">
        <v>57</v>
      </c>
      <c r="E84" s="225" t="s">
        <v>78</v>
      </c>
      <c r="F84" s="225" t="s">
        <v>70</v>
      </c>
      <c r="G84" s="225" t="s">
        <v>146</v>
      </c>
      <c r="H84" s="225"/>
      <c r="I84" s="224">
        <f aca="true" t="shared" si="16" ref="I84:K85">I85</f>
        <v>748180</v>
      </c>
      <c r="J84" s="224">
        <f>J85</f>
        <v>155970.49</v>
      </c>
      <c r="K84" s="224">
        <f t="shared" si="16"/>
        <v>904150.49</v>
      </c>
      <c r="L84" s="56"/>
      <c r="M84" s="56"/>
      <c r="N84" s="57"/>
      <c r="O84" s="55"/>
      <c r="P84" s="55"/>
    </row>
    <row r="85" spans="1:16" ht="189.75" customHeight="1">
      <c r="A85" s="56"/>
      <c r="B85" s="233">
        <f t="shared" si="14"/>
        <v>74</v>
      </c>
      <c r="C85" s="209" t="s">
        <v>234</v>
      </c>
      <c r="D85" s="225" t="s">
        <v>57</v>
      </c>
      <c r="E85" s="225" t="s">
        <v>78</v>
      </c>
      <c r="F85" s="225" t="s">
        <v>70</v>
      </c>
      <c r="G85" s="225" t="s">
        <v>147</v>
      </c>
      <c r="H85" s="225"/>
      <c r="I85" s="224">
        <f t="shared" si="16"/>
        <v>748180</v>
      </c>
      <c r="J85" s="224">
        <f>J86</f>
        <v>155970.49</v>
      </c>
      <c r="K85" s="224">
        <f t="shared" si="16"/>
        <v>904150.49</v>
      </c>
      <c r="L85" s="56"/>
      <c r="M85" s="56"/>
      <c r="N85" s="57"/>
      <c r="O85" s="55"/>
      <c r="P85" s="55"/>
    </row>
    <row r="86" spans="1:16" ht="281.25" customHeight="1">
      <c r="A86" s="56"/>
      <c r="B86" s="233">
        <f t="shared" si="14"/>
        <v>75</v>
      </c>
      <c r="C86" s="204" t="s">
        <v>236</v>
      </c>
      <c r="D86" s="225" t="s">
        <v>57</v>
      </c>
      <c r="E86" s="225" t="s">
        <v>78</v>
      </c>
      <c r="F86" s="225" t="s">
        <v>70</v>
      </c>
      <c r="G86" s="225" t="s">
        <v>150</v>
      </c>
      <c r="H86" s="225" t="s">
        <v>58</v>
      </c>
      <c r="I86" s="224">
        <f>I87+I88+I89+I90+I91+I92</f>
        <v>748180</v>
      </c>
      <c r="J86" s="224">
        <f>J87+J88+J89+J90+J91+J92+J93</f>
        <v>155970.49</v>
      </c>
      <c r="K86" s="224">
        <f aca="true" t="shared" si="17" ref="K86:K92">I86+J86</f>
        <v>904150.49</v>
      </c>
      <c r="L86" s="56"/>
      <c r="M86" s="56"/>
      <c r="N86" s="57"/>
      <c r="O86" s="55"/>
      <c r="P86" s="55"/>
    </row>
    <row r="87" spans="1:16" ht="262.5" customHeight="1">
      <c r="A87" s="56"/>
      <c r="B87" s="233">
        <f t="shared" si="14"/>
        <v>76</v>
      </c>
      <c r="C87" s="204" t="s">
        <v>292</v>
      </c>
      <c r="D87" s="225" t="s">
        <v>57</v>
      </c>
      <c r="E87" s="225" t="s">
        <v>78</v>
      </c>
      <c r="F87" s="225" t="s">
        <v>70</v>
      </c>
      <c r="G87" s="225" t="s">
        <v>150</v>
      </c>
      <c r="H87" s="225" t="s">
        <v>291</v>
      </c>
      <c r="I87" s="224">
        <v>35000</v>
      </c>
      <c r="J87" s="224"/>
      <c r="K87" s="224">
        <f>I87+J87</f>
        <v>35000</v>
      </c>
      <c r="L87" s="56"/>
      <c r="M87" s="56"/>
      <c r="N87" s="57"/>
      <c r="O87" s="55"/>
      <c r="P87" s="55"/>
    </row>
    <row r="88" spans="1:16" ht="241.5" customHeight="1">
      <c r="A88" s="56"/>
      <c r="B88" s="233">
        <f t="shared" si="14"/>
        <v>77</v>
      </c>
      <c r="C88" s="206" t="s">
        <v>163</v>
      </c>
      <c r="D88" s="225" t="s">
        <v>57</v>
      </c>
      <c r="E88" s="225" t="s">
        <v>78</v>
      </c>
      <c r="F88" s="225" t="s">
        <v>70</v>
      </c>
      <c r="G88" s="225" t="s">
        <v>150</v>
      </c>
      <c r="H88" s="225" t="s">
        <v>88</v>
      </c>
      <c r="I88" s="224">
        <v>645180</v>
      </c>
      <c r="J88" s="224">
        <v>12895</v>
      </c>
      <c r="K88" s="224">
        <f t="shared" si="17"/>
        <v>658075</v>
      </c>
      <c r="L88" s="56"/>
      <c r="M88" s="56"/>
      <c r="N88" s="57"/>
      <c r="O88" s="55"/>
      <c r="P88" s="55"/>
    </row>
    <row r="89" spans="1:16" ht="127.5" customHeight="1">
      <c r="A89" s="56"/>
      <c r="B89" s="233">
        <f t="shared" si="14"/>
        <v>78</v>
      </c>
      <c r="C89" s="206" t="s">
        <v>139</v>
      </c>
      <c r="D89" s="225" t="s">
        <v>57</v>
      </c>
      <c r="E89" s="225" t="s">
        <v>78</v>
      </c>
      <c r="F89" s="225" t="s">
        <v>70</v>
      </c>
      <c r="G89" s="225" t="s">
        <v>150</v>
      </c>
      <c r="H89" s="225" t="s">
        <v>164</v>
      </c>
      <c r="I89" s="224">
        <v>10000</v>
      </c>
      <c r="J89" s="224"/>
      <c r="K89" s="224">
        <f t="shared" si="17"/>
        <v>10000</v>
      </c>
      <c r="L89" s="56"/>
      <c r="M89" s="56"/>
      <c r="N89" s="57"/>
      <c r="O89" s="55"/>
      <c r="P89" s="55"/>
    </row>
    <row r="90" spans="1:16" ht="185.25" customHeight="1">
      <c r="A90" s="56"/>
      <c r="B90" s="233">
        <f t="shared" si="14"/>
        <v>79</v>
      </c>
      <c r="C90" s="206" t="s">
        <v>86</v>
      </c>
      <c r="D90" s="225" t="s">
        <v>57</v>
      </c>
      <c r="E90" s="225" t="s">
        <v>78</v>
      </c>
      <c r="F90" s="225" t="s">
        <v>70</v>
      </c>
      <c r="G90" s="225" t="s">
        <v>150</v>
      </c>
      <c r="H90" s="225" t="s">
        <v>89</v>
      </c>
      <c r="I90" s="224">
        <v>23000</v>
      </c>
      <c r="J90" s="224"/>
      <c r="K90" s="224">
        <f t="shared" si="17"/>
        <v>23000</v>
      </c>
      <c r="L90" s="56"/>
      <c r="M90" s="56"/>
      <c r="N90" s="57"/>
      <c r="O90" s="55"/>
      <c r="P90" s="55"/>
    </row>
    <row r="91" spans="1:16" ht="99.75" customHeight="1">
      <c r="A91" s="56"/>
      <c r="B91" s="233">
        <f t="shared" si="14"/>
        <v>80</v>
      </c>
      <c r="C91" s="206" t="s">
        <v>87</v>
      </c>
      <c r="D91" s="225" t="s">
        <v>57</v>
      </c>
      <c r="E91" s="225" t="s">
        <v>78</v>
      </c>
      <c r="F91" s="225" t="s">
        <v>70</v>
      </c>
      <c r="G91" s="225" t="s">
        <v>150</v>
      </c>
      <c r="H91" s="225" t="s">
        <v>9</v>
      </c>
      <c r="I91" s="224">
        <v>10000</v>
      </c>
      <c r="J91" s="224">
        <v>-5600</v>
      </c>
      <c r="K91" s="224">
        <f t="shared" si="17"/>
        <v>4400</v>
      </c>
      <c r="L91" s="56"/>
      <c r="M91" s="56"/>
      <c r="N91" s="57"/>
      <c r="O91" s="55"/>
      <c r="P91" s="55"/>
    </row>
    <row r="92" spans="1:16" ht="104.25" customHeight="1">
      <c r="A92" s="56"/>
      <c r="B92" s="233">
        <f t="shared" si="14"/>
        <v>81</v>
      </c>
      <c r="C92" s="206" t="s">
        <v>204</v>
      </c>
      <c r="D92" s="225" t="s">
        <v>57</v>
      </c>
      <c r="E92" s="225" t="s">
        <v>78</v>
      </c>
      <c r="F92" s="225" t="s">
        <v>70</v>
      </c>
      <c r="G92" s="225" t="s">
        <v>150</v>
      </c>
      <c r="H92" s="225" t="s">
        <v>203</v>
      </c>
      <c r="I92" s="224">
        <v>25000</v>
      </c>
      <c r="J92" s="224">
        <v>-1324.51</v>
      </c>
      <c r="K92" s="224">
        <f t="shared" si="17"/>
        <v>23675.49</v>
      </c>
      <c r="L92" s="56"/>
      <c r="M92" s="56"/>
      <c r="N92" s="57"/>
      <c r="O92" s="55"/>
      <c r="P92" s="55"/>
    </row>
    <row r="93" spans="1:16" ht="210.75" customHeight="1">
      <c r="A93" s="56"/>
      <c r="B93" s="233">
        <f t="shared" si="14"/>
        <v>82</v>
      </c>
      <c r="C93" s="206" t="s">
        <v>163</v>
      </c>
      <c r="D93" s="225" t="s">
        <v>57</v>
      </c>
      <c r="E93" s="225" t="s">
        <v>78</v>
      </c>
      <c r="F93" s="225" t="s">
        <v>70</v>
      </c>
      <c r="G93" s="225" t="s">
        <v>319</v>
      </c>
      <c r="H93" s="225" t="s">
        <v>88</v>
      </c>
      <c r="I93" s="224"/>
      <c r="J93" s="224">
        <v>150000</v>
      </c>
      <c r="K93" s="224">
        <f>I93++J93</f>
        <v>150000</v>
      </c>
      <c r="L93" s="56"/>
      <c r="M93" s="56"/>
      <c r="N93" s="57"/>
      <c r="O93" s="55"/>
      <c r="P93" s="55"/>
    </row>
    <row r="94" spans="1:16" ht="122.25" customHeight="1">
      <c r="A94" s="56"/>
      <c r="B94" s="233">
        <f t="shared" si="14"/>
        <v>83</v>
      </c>
      <c r="C94" s="208" t="s">
        <v>136</v>
      </c>
      <c r="D94" s="222" t="s">
        <v>57</v>
      </c>
      <c r="E94" s="223" t="s">
        <v>80</v>
      </c>
      <c r="F94" s="223"/>
      <c r="G94" s="223"/>
      <c r="H94" s="223"/>
      <c r="I94" s="234">
        <f aca="true" t="shared" si="18" ref="I94:K95">I95</f>
        <v>1147270</v>
      </c>
      <c r="J94" s="234">
        <f t="shared" si="18"/>
        <v>-26149.600000000002</v>
      </c>
      <c r="K94" s="234">
        <f t="shared" si="18"/>
        <v>1121120.4</v>
      </c>
      <c r="L94" s="56"/>
      <c r="M94" s="56"/>
      <c r="N94" s="57"/>
      <c r="O94" s="55"/>
      <c r="P94" s="55"/>
    </row>
    <row r="95" spans="1:16" ht="192.75" customHeight="1">
      <c r="A95" s="56"/>
      <c r="B95" s="233">
        <f t="shared" si="14"/>
        <v>84</v>
      </c>
      <c r="C95" s="217" t="s">
        <v>48</v>
      </c>
      <c r="D95" s="225" t="s">
        <v>57</v>
      </c>
      <c r="E95" s="225" t="s">
        <v>80</v>
      </c>
      <c r="F95" s="225" t="s">
        <v>77</v>
      </c>
      <c r="G95" s="225"/>
      <c r="H95" s="225"/>
      <c r="I95" s="224">
        <f t="shared" si="18"/>
        <v>1147270</v>
      </c>
      <c r="J95" s="224">
        <f t="shared" si="18"/>
        <v>-26149.600000000002</v>
      </c>
      <c r="K95" s="224">
        <f t="shared" si="18"/>
        <v>1121120.4</v>
      </c>
      <c r="L95" s="56"/>
      <c r="M95" s="56"/>
      <c r="N95" s="57"/>
      <c r="O95" s="55"/>
      <c r="P95" s="55"/>
    </row>
    <row r="96" spans="1:16" ht="184.5" customHeight="1">
      <c r="A96" s="56"/>
      <c r="B96" s="233">
        <f t="shared" si="14"/>
        <v>85</v>
      </c>
      <c r="C96" s="209" t="s">
        <v>231</v>
      </c>
      <c r="D96" s="225" t="s">
        <v>57</v>
      </c>
      <c r="E96" s="225" t="s">
        <v>80</v>
      </c>
      <c r="F96" s="225" t="s">
        <v>77</v>
      </c>
      <c r="G96" s="225" t="s">
        <v>146</v>
      </c>
      <c r="H96" s="225"/>
      <c r="I96" s="224">
        <f>I97</f>
        <v>1147270</v>
      </c>
      <c r="J96" s="224">
        <f>J97</f>
        <v>-26149.600000000002</v>
      </c>
      <c r="K96" s="224">
        <f>K97</f>
        <v>1121120.4</v>
      </c>
      <c r="L96" s="56"/>
      <c r="M96" s="56"/>
      <c r="N96" s="57"/>
      <c r="O96" s="55"/>
      <c r="P96" s="55"/>
    </row>
    <row r="97" spans="1:16" ht="179.25" customHeight="1">
      <c r="A97" s="56"/>
      <c r="B97" s="233">
        <f t="shared" si="14"/>
        <v>86</v>
      </c>
      <c r="C97" s="209" t="s">
        <v>234</v>
      </c>
      <c r="D97" s="225" t="s">
        <v>57</v>
      </c>
      <c r="E97" s="225" t="s">
        <v>80</v>
      </c>
      <c r="F97" s="225" t="s">
        <v>77</v>
      </c>
      <c r="G97" s="225" t="s">
        <v>147</v>
      </c>
      <c r="H97" s="225"/>
      <c r="I97" s="224">
        <f>I98+I104</f>
        <v>1147270</v>
      </c>
      <c r="J97" s="224">
        <f>J98+J104</f>
        <v>-26149.600000000002</v>
      </c>
      <c r="K97" s="224">
        <f>I97+J97</f>
        <v>1121120.4</v>
      </c>
      <c r="L97" s="56"/>
      <c r="M97" s="56"/>
      <c r="N97" s="57"/>
      <c r="O97" s="55"/>
      <c r="P97" s="55"/>
    </row>
    <row r="98" spans="1:16" ht="330.75" customHeight="1">
      <c r="A98" s="56"/>
      <c r="B98" s="233">
        <f t="shared" si="14"/>
        <v>87</v>
      </c>
      <c r="C98" s="204" t="s">
        <v>238</v>
      </c>
      <c r="D98" s="225" t="s">
        <v>57</v>
      </c>
      <c r="E98" s="225" t="s">
        <v>80</v>
      </c>
      <c r="F98" s="225" t="s">
        <v>77</v>
      </c>
      <c r="G98" s="225" t="s">
        <v>148</v>
      </c>
      <c r="H98" s="225" t="s">
        <v>58</v>
      </c>
      <c r="I98" s="224">
        <f>I99+I100+I101</f>
        <v>900550</v>
      </c>
      <c r="J98" s="224">
        <f>J99+J100+J101</f>
        <v>-26823.24</v>
      </c>
      <c r="K98" s="224">
        <f>I98+J98</f>
        <v>873726.76</v>
      </c>
      <c r="L98" s="56"/>
      <c r="M98" s="56"/>
      <c r="N98" s="57"/>
      <c r="O98" s="55"/>
      <c r="P98" s="55"/>
    </row>
    <row r="99" spans="1:16" ht="150" customHeight="1">
      <c r="A99" s="56"/>
      <c r="B99" s="233">
        <f t="shared" si="14"/>
        <v>88</v>
      </c>
      <c r="C99" s="206" t="s">
        <v>167</v>
      </c>
      <c r="D99" s="225" t="s">
        <v>57</v>
      </c>
      <c r="E99" s="225" t="s">
        <v>80</v>
      </c>
      <c r="F99" s="225" t="s">
        <v>77</v>
      </c>
      <c r="G99" s="225" t="s">
        <v>148</v>
      </c>
      <c r="H99" s="225" t="s">
        <v>82</v>
      </c>
      <c r="I99" s="224" t="s">
        <v>269</v>
      </c>
      <c r="J99" s="224">
        <v>-18576.7</v>
      </c>
      <c r="K99" s="224">
        <f>I99+J99</f>
        <v>373963.3</v>
      </c>
      <c r="L99" s="56"/>
      <c r="M99" s="56"/>
      <c r="N99" s="57"/>
      <c r="O99" s="55"/>
      <c r="P99" s="55"/>
    </row>
    <row r="100" spans="1:16" ht="307.5" customHeight="1">
      <c r="A100" s="56"/>
      <c r="B100" s="233">
        <f t="shared" si="14"/>
        <v>89</v>
      </c>
      <c r="C100" s="207" t="s">
        <v>252</v>
      </c>
      <c r="D100" s="225" t="s">
        <v>57</v>
      </c>
      <c r="E100" s="225" t="s">
        <v>80</v>
      </c>
      <c r="F100" s="225" t="s">
        <v>77</v>
      </c>
      <c r="G100" s="225" t="s">
        <v>148</v>
      </c>
      <c r="H100" s="225" t="s">
        <v>165</v>
      </c>
      <c r="I100" s="224" t="s">
        <v>268</v>
      </c>
      <c r="J100" s="224">
        <v>-8246.54</v>
      </c>
      <c r="K100" s="224">
        <f>I100+J100</f>
        <v>110293.45999999999</v>
      </c>
      <c r="L100" s="56"/>
      <c r="M100" s="56"/>
      <c r="N100" s="57"/>
      <c r="O100" s="55"/>
      <c r="P100" s="55"/>
    </row>
    <row r="101" spans="1:16" ht="147" customHeight="1">
      <c r="A101" s="56"/>
      <c r="B101" s="233">
        <f t="shared" si="14"/>
        <v>90</v>
      </c>
      <c r="C101" s="218" t="s">
        <v>247</v>
      </c>
      <c r="D101" s="222" t="s">
        <v>57</v>
      </c>
      <c r="E101" s="222" t="s">
        <v>80</v>
      </c>
      <c r="F101" s="222" t="s">
        <v>77</v>
      </c>
      <c r="G101" s="236" t="s">
        <v>249</v>
      </c>
      <c r="H101" s="222" t="s">
        <v>58</v>
      </c>
      <c r="I101" s="234">
        <f>I102+I103</f>
        <v>389470</v>
      </c>
      <c r="J101" s="234">
        <f>J102+J103</f>
        <v>0</v>
      </c>
      <c r="K101" s="234">
        <f aca="true" t="shared" si="19" ref="K101:K110">I101+J101</f>
        <v>389470</v>
      </c>
      <c r="L101" s="56"/>
      <c r="M101" s="56"/>
      <c r="N101" s="57"/>
      <c r="O101" s="55"/>
      <c r="P101" s="55"/>
    </row>
    <row r="102" spans="1:16" ht="207.75" customHeight="1">
      <c r="A102" s="56"/>
      <c r="B102" s="233">
        <f t="shared" si="14"/>
        <v>91</v>
      </c>
      <c r="C102" s="206" t="s">
        <v>92</v>
      </c>
      <c r="D102" s="225" t="s">
        <v>57</v>
      </c>
      <c r="E102" s="225" t="s">
        <v>80</v>
      </c>
      <c r="F102" s="225" t="s">
        <v>77</v>
      </c>
      <c r="G102" s="237" t="s">
        <v>249</v>
      </c>
      <c r="H102" s="225" t="s">
        <v>82</v>
      </c>
      <c r="I102" s="224">
        <v>299140</v>
      </c>
      <c r="J102" s="224"/>
      <c r="K102" s="224">
        <f t="shared" si="19"/>
        <v>299140</v>
      </c>
      <c r="L102" s="56"/>
      <c r="M102" s="56"/>
      <c r="N102" s="57"/>
      <c r="O102" s="55"/>
      <c r="P102" s="55"/>
    </row>
    <row r="103" spans="1:16" ht="158.25" customHeight="1">
      <c r="A103" s="56"/>
      <c r="B103" s="233">
        <f t="shared" si="14"/>
        <v>92</v>
      </c>
      <c r="C103" s="207" t="s">
        <v>166</v>
      </c>
      <c r="D103" s="225" t="s">
        <v>57</v>
      </c>
      <c r="E103" s="225" t="s">
        <v>80</v>
      </c>
      <c r="F103" s="225" t="s">
        <v>77</v>
      </c>
      <c r="G103" s="237" t="s">
        <v>249</v>
      </c>
      <c r="H103" s="225" t="s">
        <v>165</v>
      </c>
      <c r="I103" s="224">
        <v>90330</v>
      </c>
      <c r="J103" s="224"/>
      <c r="K103" s="224">
        <f t="shared" si="19"/>
        <v>90330</v>
      </c>
      <c r="L103" s="56"/>
      <c r="M103" s="56"/>
      <c r="N103" s="57"/>
      <c r="O103" s="55"/>
      <c r="P103" s="55"/>
    </row>
    <row r="104" spans="1:16" ht="229.5" customHeight="1">
      <c r="A104" s="56"/>
      <c r="B104" s="233">
        <f t="shared" si="14"/>
        <v>93</v>
      </c>
      <c r="C104" s="208" t="s">
        <v>253</v>
      </c>
      <c r="D104" s="222" t="s">
        <v>57</v>
      </c>
      <c r="E104" s="222" t="s">
        <v>80</v>
      </c>
      <c r="F104" s="222" t="s">
        <v>77</v>
      </c>
      <c r="G104" s="236" t="s">
        <v>205</v>
      </c>
      <c r="H104" s="222" t="s">
        <v>58</v>
      </c>
      <c r="I104" s="234">
        <f>I105+I106+I107</f>
        <v>246720</v>
      </c>
      <c r="J104" s="234">
        <f>J105+J106+J107</f>
        <v>673.6400000000008</v>
      </c>
      <c r="K104" s="234">
        <f>I104+J104</f>
        <v>247393.64</v>
      </c>
      <c r="L104" s="56"/>
      <c r="M104" s="56"/>
      <c r="N104" s="57"/>
      <c r="O104" s="55"/>
      <c r="P104" s="55"/>
    </row>
    <row r="105" spans="1:16" ht="143.25" customHeight="1">
      <c r="A105" s="56"/>
      <c r="B105" s="233">
        <f t="shared" si="14"/>
        <v>94</v>
      </c>
      <c r="C105" s="206" t="s">
        <v>167</v>
      </c>
      <c r="D105" s="225" t="s">
        <v>57</v>
      </c>
      <c r="E105" s="225" t="s">
        <v>80</v>
      </c>
      <c r="F105" s="225" t="s">
        <v>77</v>
      </c>
      <c r="G105" s="225" t="s">
        <v>205</v>
      </c>
      <c r="H105" s="225" t="s">
        <v>82</v>
      </c>
      <c r="I105" s="224" t="s">
        <v>267</v>
      </c>
      <c r="J105" s="224">
        <v>-65.29</v>
      </c>
      <c r="K105" s="224">
        <f t="shared" si="19"/>
        <v>106074.71</v>
      </c>
      <c r="L105" s="56"/>
      <c r="M105" s="56"/>
      <c r="N105" s="57"/>
      <c r="O105" s="55"/>
      <c r="P105" s="55"/>
    </row>
    <row r="106" spans="1:16" ht="312.75" customHeight="1">
      <c r="A106" s="56"/>
      <c r="B106" s="233">
        <f t="shared" si="14"/>
        <v>95</v>
      </c>
      <c r="C106" s="207" t="s">
        <v>252</v>
      </c>
      <c r="D106" s="225" t="s">
        <v>57</v>
      </c>
      <c r="E106" s="225" t="s">
        <v>80</v>
      </c>
      <c r="F106" s="225" t="s">
        <v>77</v>
      </c>
      <c r="G106" s="225" t="s">
        <v>205</v>
      </c>
      <c r="H106" s="225" t="s">
        <v>165</v>
      </c>
      <c r="I106" s="224" t="s">
        <v>266</v>
      </c>
      <c r="J106" s="224">
        <v>-3950.43</v>
      </c>
      <c r="K106" s="224">
        <f t="shared" si="19"/>
        <v>28099.57</v>
      </c>
      <c r="L106" s="56"/>
      <c r="M106" s="56"/>
      <c r="N106" s="57"/>
      <c r="O106" s="55"/>
      <c r="P106" s="55"/>
    </row>
    <row r="107" spans="1:16" ht="138" customHeight="1">
      <c r="A107" s="56"/>
      <c r="B107" s="233">
        <f t="shared" si="14"/>
        <v>96</v>
      </c>
      <c r="C107" s="207" t="s">
        <v>247</v>
      </c>
      <c r="D107" s="225" t="s">
        <v>57</v>
      </c>
      <c r="E107" s="225" t="s">
        <v>80</v>
      </c>
      <c r="F107" s="225" t="s">
        <v>77</v>
      </c>
      <c r="G107" s="237" t="s">
        <v>248</v>
      </c>
      <c r="H107" s="237" t="s">
        <v>58</v>
      </c>
      <c r="I107" s="238">
        <f>I108+I109</f>
        <v>108530</v>
      </c>
      <c r="J107" s="238">
        <f>J108+J109</f>
        <v>4689.360000000001</v>
      </c>
      <c r="K107" s="238">
        <f t="shared" si="19"/>
        <v>113219.36</v>
      </c>
      <c r="L107" s="56"/>
      <c r="M107" s="56"/>
      <c r="N107" s="57"/>
      <c r="O107" s="55"/>
      <c r="P107" s="55"/>
    </row>
    <row r="108" spans="1:16" ht="148.5" customHeight="1">
      <c r="A108" s="56"/>
      <c r="B108" s="233">
        <f t="shared" si="14"/>
        <v>97</v>
      </c>
      <c r="C108" s="206" t="s">
        <v>254</v>
      </c>
      <c r="D108" s="225" t="s">
        <v>57</v>
      </c>
      <c r="E108" s="225" t="s">
        <v>80</v>
      </c>
      <c r="F108" s="225" t="s">
        <v>77</v>
      </c>
      <c r="G108" s="237" t="s">
        <v>248</v>
      </c>
      <c r="H108" s="237" t="s">
        <v>82</v>
      </c>
      <c r="I108" s="238" t="s">
        <v>265</v>
      </c>
      <c r="J108" s="238">
        <v>2000</v>
      </c>
      <c r="K108" s="238">
        <f t="shared" si="19"/>
        <v>85360</v>
      </c>
      <c r="L108" s="56"/>
      <c r="M108" s="56"/>
      <c r="N108" s="57"/>
      <c r="O108" s="55"/>
      <c r="P108" s="55"/>
    </row>
    <row r="109" spans="1:16" ht="312.75" customHeight="1">
      <c r="A109" s="56"/>
      <c r="B109" s="233">
        <f t="shared" si="14"/>
        <v>98</v>
      </c>
      <c r="C109" s="207" t="s">
        <v>252</v>
      </c>
      <c r="D109" s="225" t="s">
        <v>57</v>
      </c>
      <c r="E109" s="225" t="s">
        <v>80</v>
      </c>
      <c r="F109" s="225" t="s">
        <v>77</v>
      </c>
      <c r="G109" s="237" t="s">
        <v>248</v>
      </c>
      <c r="H109" s="237" t="s">
        <v>165</v>
      </c>
      <c r="I109" s="238" t="s">
        <v>264</v>
      </c>
      <c r="J109" s="238">
        <v>2689.36</v>
      </c>
      <c r="K109" s="238">
        <f t="shared" si="19"/>
        <v>27859.36</v>
      </c>
      <c r="L109" s="56"/>
      <c r="M109" s="56"/>
      <c r="N109" s="57"/>
      <c r="O109" s="55"/>
      <c r="P109" s="55"/>
    </row>
    <row r="110" spans="1:16" ht="160.5" customHeight="1">
      <c r="A110" s="56"/>
      <c r="B110" s="271" t="s">
        <v>29</v>
      </c>
      <c r="C110" s="271"/>
      <c r="D110" s="271"/>
      <c r="E110" s="271"/>
      <c r="F110" s="271"/>
      <c r="G110" s="271"/>
      <c r="H110" s="239"/>
      <c r="I110" s="240">
        <f>I12+I36+I44+I57+I70+I76+I82+I94</f>
        <v>4848572.65</v>
      </c>
      <c r="J110" s="240">
        <f>J12+J36+J44+J57+J70+J76+J82++J94</f>
        <v>170752.41999999998</v>
      </c>
      <c r="K110" s="240">
        <f t="shared" si="19"/>
        <v>5019325.07</v>
      </c>
      <c r="L110" s="56"/>
      <c r="M110" s="56"/>
      <c r="N110" s="57"/>
      <c r="O110" s="55"/>
      <c r="P110" s="55"/>
    </row>
    <row r="111" spans="1:16" ht="87">
      <c r="A111" s="56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56"/>
      <c r="N111" s="57"/>
      <c r="O111" s="55"/>
      <c r="P111" s="55"/>
    </row>
    <row r="112" spans="1:14" ht="76.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7"/>
    </row>
    <row r="113" spans="1:13" ht="91.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1:13" ht="91.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1:13" ht="91.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</row>
    <row r="116" spans="1:13" ht="91.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1:13" ht="91.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</row>
    <row r="118" spans="1:13" ht="91.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</row>
    <row r="119" spans="1:13" ht="91.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</row>
  </sheetData>
  <sheetProtection/>
  <mergeCells count="7">
    <mergeCell ref="B8:K8"/>
    <mergeCell ref="H9:K9"/>
    <mergeCell ref="B110:G110"/>
    <mergeCell ref="L1:M1"/>
    <mergeCell ref="G3:M6"/>
    <mergeCell ref="J2:K2"/>
    <mergeCell ref="J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" r:id="rId1"/>
  <headerFooter>
    <oddHeader>&amp;C&amp;Я</oddHeader>
    <oddFooter>&amp;C&amp;Я</oddFooter>
  </headerFooter>
  <rowBreaks count="3" manualBreakCount="3">
    <brk id="44" max="13" man="1"/>
    <brk id="79" max="13" man="1"/>
    <brk id="11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2020-01-10T02:21:05Z</cp:lastPrinted>
  <dcterms:created xsi:type="dcterms:W3CDTF">2007-09-12T09:25:25Z</dcterms:created>
  <dcterms:modified xsi:type="dcterms:W3CDTF">2020-01-10T02:21:35Z</dcterms:modified>
  <cp:category/>
  <cp:version/>
  <cp:contentType/>
  <cp:contentStatus/>
</cp:coreProperties>
</file>