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DA15446E-BB42-45FF-A3DE-A34F9BBB5146}" xr6:coauthVersionLast="47" xr6:coauthVersionMax="47" xr10:uidLastSave="{00000000-0000-0000-0000-000000000000}"/>
  <bookViews>
    <workbookView xWindow="-120" yWindow="-120" windowWidth="29040" windowHeight="15840" xr2:uid="{B42445CE-4F2F-4442-A40F-3589073BDC23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" i="1" l="1"/>
  <c r="E68" i="1"/>
  <c r="D68" i="1"/>
  <c r="E67" i="1"/>
  <c r="E65" i="1" s="1"/>
  <c r="D67" i="1"/>
  <c r="E66" i="1"/>
  <c r="D66" i="1"/>
  <c r="F66" i="1" s="1"/>
  <c r="F64" i="1"/>
  <c r="E64" i="1"/>
  <c r="D64" i="1"/>
  <c r="D63" i="1" s="1"/>
  <c r="E63" i="1"/>
  <c r="F63" i="1" s="1"/>
  <c r="E62" i="1"/>
  <c r="D62" i="1"/>
  <c r="F62" i="1" s="1"/>
  <c r="E61" i="1"/>
  <c r="F60" i="1"/>
  <c r="E60" i="1"/>
  <c r="D60" i="1"/>
  <c r="E59" i="1"/>
  <c r="F59" i="1" s="1"/>
  <c r="D59" i="1"/>
  <c r="D58" i="1"/>
  <c r="E57" i="1"/>
  <c r="F57" i="1" s="1"/>
  <c r="D57" i="1"/>
  <c r="F56" i="1"/>
  <c r="E56" i="1"/>
  <c r="D56" i="1"/>
  <c r="E55" i="1"/>
  <c r="E52" i="1" s="1"/>
  <c r="D55" i="1"/>
  <c r="E54" i="1"/>
  <c r="D54" i="1"/>
  <c r="F54" i="1" s="1"/>
  <c r="F53" i="1"/>
  <c r="E53" i="1"/>
  <c r="D53" i="1"/>
  <c r="E51" i="1"/>
  <c r="E47" i="1" s="1"/>
  <c r="D51" i="1"/>
  <c r="D47" i="1" s="1"/>
  <c r="F50" i="1"/>
  <c r="F49" i="1"/>
  <c r="F48" i="1"/>
  <c r="F46" i="1"/>
  <c r="E46" i="1"/>
  <c r="D46" i="1"/>
  <c r="E45" i="1"/>
  <c r="F45" i="1" s="1"/>
  <c r="D45" i="1"/>
  <c r="D44" i="1"/>
  <c r="F43" i="1"/>
  <c r="E43" i="1"/>
  <c r="D43" i="1"/>
  <c r="F42" i="1"/>
  <c r="E42" i="1"/>
  <c r="D42" i="1"/>
  <c r="E41" i="1"/>
  <c r="F41" i="1" s="1"/>
  <c r="D41" i="1"/>
  <c r="E40" i="1"/>
  <c r="F40" i="1" s="1"/>
  <c r="D40" i="1"/>
  <c r="D37" i="1" s="1"/>
  <c r="F39" i="1"/>
  <c r="E39" i="1"/>
  <c r="D39" i="1"/>
  <c r="F38" i="1"/>
  <c r="E38" i="1"/>
  <c r="D38" i="1"/>
  <c r="E37" i="1"/>
  <c r="F37" i="1" s="1"/>
  <c r="E36" i="1"/>
  <c r="F36" i="1" s="1"/>
  <c r="D36" i="1"/>
  <c r="F35" i="1"/>
  <c r="E35" i="1"/>
  <c r="D35" i="1"/>
  <c r="F34" i="1"/>
  <c r="E34" i="1"/>
  <c r="D34" i="1"/>
  <c r="E33" i="1"/>
  <c r="F33" i="1" s="1"/>
  <c r="D33" i="1"/>
  <c r="E32" i="1"/>
  <c r="F32" i="1" s="1"/>
  <c r="D32" i="1"/>
  <c r="D31" i="1" s="1"/>
  <c r="F30" i="1"/>
  <c r="E30" i="1"/>
  <c r="D30" i="1"/>
  <c r="E29" i="1"/>
  <c r="E24" i="1" s="1"/>
  <c r="F24" i="1" s="1"/>
  <c r="D29" i="1"/>
  <c r="E28" i="1"/>
  <c r="F28" i="1" s="1"/>
  <c r="D28" i="1"/>
  <c r="F27" i="1"/>
  <c r="E27" i="1"/>
  <c r="D27" i="1"/>
  <c r="D24" i="1" s="1"/>
  <c r="F26" i="1"/>
  <c r="E26" i="1"/>
  <c r="D26" i="1"/>
  <c r="F25" i="1"/>
  <c r="E23" i="1"/>
  <c r="F23" i="1" s="1"/>
  <c r="D23" i="1"/>
  <c r="E22" i="1"/>
  <c r="F22" i="1" s="1"/>
  <c r="D22" i="1"/>
  <c r="D19" i="1" s="1"/>
  <c r="F21" i="1"/>
  <c r="E21" i="1"/>
  <c r="D21" i="1"/>
  <c r="F20" i="1"/>
  <c r="F18" i="1"/>
  <c r="E18" i="1"/>
  <c r="D18" i="1"/>
  <c r="E17" i="1"/>
  <c r="D17" i="1"/>
  <c r="E16" i="1"/>
  <c r="F16" i="1" s="1"/>
  <c r="D16" i="1"/>
  <c r="F15" i="1"/>
  <c r="E15" i="1"/>
  <c r="D15" i="1"/>
  <c r="F14" i="1"/>
  <c r="E14" i="1"/>
  <c r="D14" i="1"/>
  <c r="E13" i="1"/>
  <c r="F13" i="1" s="1"/>
  <c r="D13" i="1"/>
  <c r="E12" i="1"/>
  <c r="F12" i="1" s="1"/>
  <c r="D12" i="1"/>
  <c r="F11" i="1"/>
  <c r="E11" i="1"/>
  <c r="D11" i="1"/>
  <c r="F10" i="1"/>
  <c r="E10" i="1"/>
  <c r="D10" i="1"/>
  <c r="E9" i="1"/>
  <c r="F9" i="1" s="1"/>
  <c r="D9" i="1"/>
  <c r="D8" i="1"/>
  <c r="F17" i="1" l="1"/>
  <c r="F65" i="1"/>
  <c r="F47" i="1"/>
  <c r="E8" i="1"/>
  <c r="F29" i="1"/>
  <c r="E44" i="1"/>
  <c r="F44" i="1" s="1"/>
  <c r="F51" i="1"/>
  <c r="F55" i="1"/>
  <c r="E58" i="1"/>
  <c r="F58" i="1" s="1"/>
  <c r="D61" i="1"/>
  <c r="F61" i="1" s="1"/>
  <c r="D65" i="1"/>
  <c r="F67" i="1"/>
  <c r="E19" i="1"/>
  <c r="F19" i="1" s="1"/>
  <c r="E31" i="1"/>
  <c r="F31" i="1" s="1"/>
  <c r="D52" i="1"/>
  <c r="F52" i="1" s="1"/>
  <c r="D69" i="1" l="1"/>
  <c r="E69" i="1"/>
  <c r="F69" i="1" s="1"/>
  <c r="F8" i="1"/>
</calcChain>
</file>

<file path=xl/sharedStrings.xml><?xml version="1.0" encoding="utf-8"?>
<sst xmlns="http://schemas.openxmlformats.org/spreadsheetml/2006/main" count="180" uniqueCount="101">
  <si>
    <t>Приложение 3</t>
  </si>
  <si>
    <t>К  решению "Об исполнении  бюджета муниципального образования "Онгудайский район" за  2023 год"</t>
  </si>
  <si>
    <t>ИСПОЛНЕНИЕ</t>
  </si>
  <si>
    <t>бюджетных ассигнований по разделам, подразделам   классификации расходов  бюджета муниципального образования  "Онгудайский район" за  2023 год</t>
  </si>
  <si>
    <t>(тыс.рублей)</t>
  </si>
  <si>
    <t>Наименование показателя</t>
  </si>
  <si>
    <t>Раздел, подраздел</t>
  </si>
  <si>
    <t xml:space="preserve">Уточненный план </t>
  </si>
  <si>
    <t>Кассовое исполнение</t>
  </si>
  <si>
    <t>Процент исполнения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</si>
  <si>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</si>
  <si>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</si>
  <si>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</si>
  <si>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</t>
  </si>
  <si>
    <t>02</t>
  </si>
  <si>
    <t>Функционирование представительных органов муниципальных образований</t>
  </si>
  <si>
    <t>03</t>
  </si>
  <si>
    <t>Функционирование местных администраций</t>
  </si>
  <si>
    <t>04</t>
  </si>
  <si>
    <t>Судебная система</t>
  </si>
  <si>
    <t>05</t>
  </si>
  <si>
    <t>Обеспечение деятельности финансовых,органов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</si>
  <si>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</si>
  <si>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</si>
  <si>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</si>
  <si>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</si>
  <si>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</si>
  <si>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</si>
  <si>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</si>
  <si>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</si>
  <si>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</si>
  <si>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</si>
  <si>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</si>
  <si>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</si>
  <si>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</si>
  <si>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</si>
  <si>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</si>
  <si>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</si>
  <si>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</si>
  <si>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</si>
  <si>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</si>
  <si>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</si>
  <si>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</si>
  <si>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</si>
  <si>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</si>
  <si>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Водное хозяйство</t>
  </si>
  <si>
    <t>Транспорт</t>
  </si>
  <si>
    <t>08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</si>
  <si>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</si>
  <si>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</si>
  <si>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</si>
  <si>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</si>
  <si>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</si>
  <si>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</si>
  <si>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</si>
  <si>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</si>
  <si>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</si>
  <si>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</si>
  <si>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</si>
  <si>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Образование</t>
  </si>
  <si>
    <t>0700</t>
  </si>
  <si>
    <t>Дошкольное образование</t>
  </si>
  <si>
    <t>Общее образование</t>
  </si>
  <si>
    <t>Дополнительное 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</si>
  <si>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</si>
  <si>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</si>
  <si>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</si>
  <si>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</si>
  <si>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</si>
  <si>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</si>
  <si>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</si>
  <si>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</si>
  <si>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</si>
  <si>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</si>
  <si>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</si>
  <si>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</si>
  <si>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</si>
  <si>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</si>
  <si>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1000</t>
  </si>
  <si>
    <t>Пенсионное обеспечение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</si>
  <si>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</si>
  <si>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</si>
  <si>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</si>
  <si>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</si>
  <si>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Физическая культура и спорт</t>
  </si>
  <si>
    <t>1100</t>
  </si>
  <si>
    <t>Физическая культура</t>
  </si>
  <si>
    <t>Другие вопросы в области физической культуры и спорта.</t>
  </si>
  <si>
    <t>Средства массовой информации</t>
  </si>
  <si>
    <t>1200</t>
  </si>
  <si>
    <t>Периодическая печать и издательства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</si>
  <si>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</si>
  <si>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</si>
  <si>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</si>
  <si>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</si>
  <si>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</si>
  <si>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</si>
  <si>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</si>
  <si>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Условно-утверждаемые расходы</t>
  </si>
  <si>
    <t>99</t>
  </si>
  <si>
    <t>ВСЕГО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</si>
</sst>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0" fillId="0" borderId="0" xfId="0" applyAlignment="1">
      <alignment horizontal="right" wrapText="1"/>
    </xf>
    <xf numFmtId="164" fontId="2" fillId="0" borderId="0" xfId="2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0" fontId="2" fillId="0" borderId="0" xfId="3" applyFont="1" applyAlignment="1">
      <alignment wrapText="1"/>
    </xf>
    <xf numFmtId="164" fontId="2" fillId="0" borderId="0" xfId="1" applyNumberFormat="1" applyFont="1"/>
    <xf numFmtId="0" fontId="6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0" fillId="0" borderId="0" xfId="0" applyAlignment="1">
      <alignment wrapText="1"/>
    </xf>
    <xf numFmtId="0" fontId="7" fillId="0" borderId="0" xfId="1" applyFont="1" applyAlignment="1">
      <alignment horizontal="center" wrapText="1"/>
    </xf>
    <xf numFmtId="0" fontId="3" fillId="0" borderId="0" xfId="3" applyAlignment="1">
      <alignment wrapText="1"/>
    </xf>
    <xf numFmtId="0" fontId="7" fillId="0" borderId="0" xfId="1" applyFont="1" applyAlignment="1">
      <alignment horizontal="center" wrapText="1"/>
    </xf>
    <xf numFmtId="0" fontId="3" fillId="0" borderId="0" xfId="3" applyAlignment="1">
      <alignment wrapText="1"/>
    </xf>
    <xf numFmtId="0" fontId="0" fillId="0" borderId="1" xfId="0" applyBorder="1"/>
    <xf numFmtId="164" fontId="2" fillId="0" borderId="1" xfId="1" applyNumberFormat="1" applyFont="1" applyBorder="1" applyAlignment="1">
      <alignment horizontal="right"/>
    </xf>
    <xf numFmtId="0" fontId="6" fillId="0" borderId="2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6" fillId="0" borderId="2" xfId="4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wrapText="1"/>
    </xf>
    <xf numFmtId="49" fontId="6" fillId="0" borderId="3" xfId="1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5" fontId="6" fillId="0" borderId="2" xfId="1" applyNumberFormat="1" applyFont="1" applyBorder="1" applyAlignment="1">
      <alignment horizontal="center"/>
    </xf>
    <xf numFmtId="0" fontId="2" fillId="0" borderId="2" xfId="1" applyFont="1" applyBorder="1" applyAlignment="1">
      <alignment wrapText="1"/>
    </xf>
    <xf numFmtId="49" fontId="2" fillId="0" borderId="4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0" fontId="2" fillId="0" borderId="2" xfId="1" applyFont="1" applyBorder="1" applyAlignment="1">
      <alignment horizontal="left" wrapText="1"/>
    </xf>
    <xf numFmtId="0" fontId="8" fillId="0" borderId="4" xfId="0" applyFont="1" applyBorder="1" applyAlignment="1">
      <alignment horizontal="center" wrapText="1"/>
    </xf>
    <xf numFmtId="165" fontId="1" fillId="0" borderId="2" xfId="0" applyNumberFormat="1" applyFont="1" applyBorder="1"/>
    <xf numFmtId="0" fontId="9" fillId="0" borderId="2" xfId="2" applyFont="1" applyBorder="1" applyAlignment="1">
      <alignment horizontal="left" vertical="center" wrapText="1"/>
    </xf>
    <xf numFmtId="49" fontId="2" fillId="0" borderId="4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left" wrapText="1"/>
    </xf>
    <xf numFmtId="165" fontId="2" fillId="0" borderId="3" xfId="1" applyNumberFormat="1" applyFont="1" applyBorder="1" applyAlignment="1">
      <alignment horizontal="center"/>
    </xf>
    <xf numFmtId="49" fontId="6" fillId="0" borderId="3" xfId="1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2" xfId="5" applyFont="1" applyBorder="1" applyAlignment="1">
      <alignment horizontal="justify" vertical="top" wrapText="1" shrinkToFit="1"/>
    </xf>
    <xf numFmtId="49" fontId="2" fillId="0" borderId="5" xfId="1" applyNumberFormat="1" applyFont="1" applyBorder="1" applyAlignment="1">
      <alignment horizontal="center"/>
    </xf>
    <xf numFmtId="0" fontId="10" fillId="0" borderId="2" xfId="2" applyFont="1" applyBorder="1" applyAlignment="1">
      <alignment horizontal="left" wrapText="1"/>
    </xf>
    <xf numFmtId="49" fontId="6" fillId="0" borderId="4" xfId="1" applyNumberFormat="1" applyFont="1" applyBorder="1" applyAlignment="1">
      <alignment horizontal="center"/>
    </xf>
    <xf numFmtId="49" fontId="6" fillId="0" borderId="2" xfId="1" applyNumberFormat="1" applyFont="1" applyBorder="1" applyAlignment="1">
      <alignment horizontal="center"/>
    </xf>
    <xf numFmtId="165" fontId="6" fillId="0" borderId="2" xfId="2" applyNumberFormat="1" applyFont="1" applyBorder="1" applyAlignment="1">
      <alignment horizontal="center" wrapText="1"/>
    </xf>
    <xf numFmtId="165" fontId="6" fillId="0" borderId="3" xfId="1" applyNumberFormat="1" applyFont="1" applyBorder="1" applyAlignment="1">
      <alignment horizontal="center"/>
    </xf>
  </cellXfs>
  <cellStyles count="6">
    <cellStyle name="Обычный" xfId="0" builtinId="0"/>
    <cellStyle name="Обычный 10" xfId="4" xr:uid="{FBAB56E6-5933-4F29-AF94-29124560436C}"/>
    <cellStyle name="Обычный 16" xfId="2" xr:uid="{51A91AF9-69CD-40C6-861A-A771814F88C9}"/>
    <cellStyle name="Обычный 17" xfId="3" xr:uid="{F55F4F37-2E4D-4F44-8E57-347B0585EF70}"/>
    <cellStyle name="Обычный 2 2 2" xfId="5" xr:uid="{1F658887-55F1-4E1D-B83A-F345EAED4176}"/>
    <cellStyle name="Обычный_прилож 8,10 -2008г." xfId="1" xr:uid="{00D0C3FA-1788-43E7-A09F-00EAF993F6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2;%20&#1089;&#1072;&#1081;&#1090;%20&#1087;&#1088;&#1086;&#1077;&#1082;&#1090;%20&#1048;&#1089;&#1087;&#1086;&#1083;&#1085;%20&#1079;&#1072;%202023&#1075;/&#1055;&#1088;&#1080;&#1083;%203,4%20&#1082;%20&#1088;&#1077;&#1096;.%20&#1086;&#1073;%20&#1048;&#1089;&#1087;&#1086;&#1083;&#1085;.2023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8 МП 23г"/>
      <sheetName val="прил 3 разд подр 23г"/>
      <sheetName val="прил 12 КЦСР 23г"/>
      <sheetName val="прил 4 вед стр 23г "/>
      <sheetName val="Лист1"/>
      <sheetName val="Лист2"/>
    </sheetNames>
    <sheetDataSet>
      <sheetData sheetId="0"/>
      <sheetData sheetId="1"/>
      <sheetData sheetId="2"/>
      <sheetData sheetId="3">
        <row r="617">
          <cell r="G617">
            <v>2735.6856299999999</v>
          </cell>
          <cell r="H617">
            <v>2735.6856299999999</v>
          </cell>
        </row>
        <row r="618">
          <cell r="G618">
            <v>2275.5091299999999</v>
          </cell>
          <cell r="H618">
            <v>2273.7594099999997</v>
          </cell>
        </row>
        <row r="619">
          <cell r="G619">
            <v>22491.846919999996</v>
          </cell>
          <cell r="H619">
            <v>22466.060819999995</v>
          </cell>
        </row>
        <row r="621">
          <cell r="G621">
            <v>8782.0297800000008</v>
          </cell>
          <cell r="H621">
            <v>8781.7751399999997</v>
          </cell>
        </row>
        <row r="622">
          <cell r="G622">
            <v>3218.9947699999998</v>
          </cell>
          <cell r="H622">
            <v>3218.9947699999998</v>
          </cell>
        </row>
        <row r="624">
          <cell r="G624">
            <v>1331.24</v>
          </cell>
          <cell r="H624">
            <v>1331.24</v>
          </cell>
        </row>
        <row r="629">
          <cell r="G629">
            <v>5727.3638599999995</v>
          </cell>
          <cell r="H629">
            <v>5726.7864799999988</v>
          </cell>
        </row>
        <row r="631">
          <cell r="G631">
            <v>29.34</v>
          </cell>
          <cell r="H631">
            <v>29.34</v>
          </cell>
        </row>
        <row r="634">
          <cell r="G634">
            <v>928.9</v>
          </cell>
          <cell r="H634">
            <v>812.5920000000001</v>
          </cell>
        </row>
        <row r="636">
          <cell r="G636">
            <v>7750</v>
          </cell>
          <cell r="H636">
            <v>0</v>
          </cell>
        </row>
        <row r="637">
          <cell r="G637">
            <v>21571.236560000001</v>
          </cell>
          <cell r="H637">
            <v>12716.527260000001</v>
          </cell>
        </row>
        <row r="638">
          <cell r="G638">
            <v>19852.950049999996</v>
          </cell>
          <cell r="H638">
            <v>19822.768039999999</v>
          </cell>
        </row>
        <row r="640">
          <cell r="G640">
            <v>5490.8</v>
          </cell>
          <cell r="H640">
            <v>5490.8</v>
          </cell>
        </row>
        <row r="641">
          <cell r="G641">
            <v>47969.955130000002</v>
          </cell>
          <cell r="H641">
            <v>36944.179609999999</v>
          </cell>
        </row>
        <row r="642">
          <cell r="G642">
            <v>945.84</v>
          </cell>
          <cell r="H642">
            <v>945.84</v>
          </cell>
        </row>
        <row r="646">
          <cell r="G646">
            <v>178498.45768000002</v>
          </cell>
          <cell r="H646">
            <v>176501.81194000001</v>
          </cell>
        </row>
        <row r="647">
          <cell r="G647">
            <v>433311.86781000003</v>
          </cell>
          <cell r="H647">
            <v>427070.6245700001</v>
          </cell>
        </row>
        <row r="648">
          <cell r="G648">
            <v>46936.552480000006</v>
          </cell>
          <cell r="H648">
            <v>46826.096060000003</v>
          </cell>
        </row>
        <row r="650">
          <cell r="G650">
            <v>128.93600000000001</v>
          </cell>
          <cell r="H650">
            <v>128.93600000000001</v>
          </cell>
        </row>
        <row r="651">
          <cell r="G651">
            <v>25245.455319999997</v>
          </cell>
          <cell r="H651">
            <v>24968.708649999997</v>
          </cell>
        </row>
        <row r="653">
          <cell r="G653">
            <v>55145.835080000004</v>
          </cell>
          <cell r="H653">
            <v>55145.835080000004</v>
          </cell>
        </row>
        <row r="654">
          <cell r="G654">
            <v>12231.30824</v>
          </cell>
          <cell r="H654">
            <v>12231.30824</v>
          </cell>
        </row>
        <row r="661">
          <cell r="G661">
            <v>914.96939999999995</v>
          </cell>
          <cell r="H661">
            <v>914.96939999999995</v>
          </cell>
        </row>
        <row r="663">
          <cell r="G663">
            <v>1410.3201100000001</v>
          </cell>
          <cell r="H663">
            <v>1406.32</v>
          </cell>
        </row>
        <row r="664">
          <cell r="G664">
            <v>2998.7248</v>
          </cell>
          <cell r="H664">
            <v>2998.7248</v>
          </cell>
        </row>
        <row r="665">
          <cell r="G665">
            <v>170</v>
          </cell>
          <cell r="H665">
            <v>170</v>
          </cell>
        </row>
        <row r="667">
          <cell r="G667">
            <v>2261.98</v>
          </cell>
          <cell r="H667">
            <v>2261.98</v>
          </cell>
        </row>
        <row r="670">
          <cell r="G670">
            <v>2793.1970200000001</v>
          </cell>
          <cell r="H670">
            <v>2770.4816099999998</v>
          </cell>
        </row>
        <row r="674">
          <cell r="G674">
            <v>26121.1</v>
          </cell>
          <cell r="H674">
            <v>26121.1</v>
          </cell>
        </row>
        <row r="675">
          <cell r="G675">
            <v>24347.491399999999</v>
          </cell>
          <cell r="H675">
            <v>24347.491399999999</v>
          </cell>
        </row>
        <row r="676">
          <cell r="G676">
            <v>0</v>
          </cell>
          <cell r="H676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2A770-367B-47D4-B60A-7EC59311A5B9}">
  <dimension ref="A1:F69"/>
  <sheetViews>
    <sheetView tabSelected="1" workbookViewId="0">
      <selection sqref="A1:F69"/>
    </sheetView>
  </sheetViews>
  <sheetFormatPr defaultRowHeight="15" x14ac:dyDescent="0.25"/>
  <cols>
    <col min="1" max="1" width="47.42578125" customWidth="1"/>
    <col min="4" max="4" width="14.5703125" customWidth="1"/>
    <col min="5" max="6" width="15.7109375" customWidth="1"/>
  </cols>
  <sheetData>
    <row r="1" spans="1:6" x14ac:dyDescent="0.25">
      <c r="A1" s="1"/>
      <c r="B1" s="1"/>
      <c r="C1" s="2"/>
      <c r="D1" s="3"/>
      <c r="E1" s="4" t="s">
        <v>0</v>
      </c>
      <c r="F1" s="5"/>
    </row>
    <row r="2" spans="1:6" ht="37.5" customHeight="1" x14ac:dyDescent="0.25">
      <c r="A2" s="1"/>
      <c r="B2" s="1"/>
      <c r="C2" s="1"/>
      <c r="D2" s="3"/>
      <c r="E2" s="6" t="s">
        <v>1</v>
      </c>
      <c r="F2" s="7"/>
    </row>
    <row r="3" spans="1:6" x14ac:dyDescent="0.25">
      <c r="A3" s="1"/>
      <c r="B3" s="8"/>
      <c r="C3" s="8"/>
      <c r="D3" s="9"/>
      <c r="E3" s="9"/>
      <c r="F3" s="9"/>
    </row>
    <row r="4" spans="1:6" x14ac:dyDescent="0.25">
      <c r="A4" s="10" t="s">
        <v>2</v>
      </c>
      <c r="B4" s="11"/>
      <c r="C4" s="11"/>
      <c r="D4" s="12"/>
      <c r="E4" s="12"/>
      <c r="F4" s="12"/>
    </row>
    <row r="5" spans="1:6" ht="29.25" customHeight="1" x14ac:dyDescent="0.25">
      <c r="A5" s="13" t="s">
        <v>3</v>
      </c>
      <c r="B5" s="14"/>
      <c r="C5" s="14"/>
      <c r="D5" s="12"/>
      <c r="E5" s="12"/>
      <c r="F5" s="12"/>
    </row>
    <row r="6" spans="1:6" x14ac:dyDescent="0.25">
      <c r="A6" s="15"/>
      <c r="B6" s="16"/>
      <c r="C6" s="16"/>
      <c r="D6" s="17"/>
      <c r="E6" s="9"/>
      <c r="F6" s="18" t="s">
        <v>4</v>
      </c>
    </row>
    <row r="7" spans="1:6" ht="25.5" x14ac:dyDescent="0.25">
      <c r="A7" s="19" t="s">
        <v>5</v>
      </c>
      <c r="B7" s="20" t="s">
        <v>6</v>
      </c>
      <c r="C7" s="21"/>
      <c r="D7" s="22" t="s">
        <v>7</v>
      </c>
      <c r="E7" s="22" t="s">
        <v>8</v>
      </c>
      <c r="F7" s="22" t="s">
        <v>9</v>
      </c>
    </row>
    <row r="8" spans="1:6" x14ac:dyDescent="0.25">
      <c r="A8" s="23" t="s">
        <v>10</v>
      </c>
      <c r="B8" s="24" t="s">
        <v>11</v>
      </c>
      <c r="C8" s="25"/>
      <c r="D8" s="26">
        <f t="shared" ref="D8:E8" si="0">SUM(D9:D16)</f>
        <v>40835.306229999987</v>
      </c>
      <c r="E8" s="26">
        <f t="shared" si="0"/>
        <v>40807.515769999991</v>
      </c>
      <c r="F8" s="26">
        <f>E8/D8*100</f>
        <v>99.931945018745623</v>
      </c>
    </row>
    <row r="9" spans="1:6" ht="26.25" x14ac:dyDescent="0.25">
      <c r="A9" s="27" t="s">
        <v>12</v>
      </c>
      <c r="B9" s="28" t="s">
        <v>13</v>
      </c>
      <c r="C9" s="29" t="s">
        <v>14</v>
      </c>
      <c r="D9" s="30">
        <f>'[1]прил 4 вед стр 23г '!G617</f>
        <v>2735.6856299999999</v>
      </c>
      <c r="E9" s="30">
        <f>'[1]прил 4 вед стр 23г '!H617</f>
        <v>2735.6856299999999</v>
      </c>
      <c r="F9" s="30">
        <f t="shared" ref="F9:F69" si="1">E9/D9*100</f>
        <v>100</v>
      </c>
    </row>
    <row r="10" spans="1:6" ht="26.25" x14ac:dyDescent="0.25">
      <c r="A10" s="27" t="s">
        <v>15</v>
      </c>
      <c r="B10" s="28" t="s">
        <v>13</v>
      </c>
      <c r="C10" s="29" t="s">
        <v>16</v>
      </c>
      <c r="D10" s="30">
        <f>'[1]прил 4 вед стр 23г '!G618</f>
        <v>2275.5091299999999</v>
      </c>
      <c r="E10" s="30">
        <f>'[1]прил 4 вед стр 23г '!H618</f>
        <v>2273.7594099999997</v>
      </c>
      <c r="F10" s="30">
        <f t="shared" si="1"/>
        <v>99.923106439041177</v>
      </c>
    </row>
    <row r="11" spans="1:6" x14ac:dyDescent="0.25">
      <c r="A11" s="27" t="s">
        <v>17</v>
      </c>
      <c r="B11" s="28" t="s">
        <v>13</v>
      </c>
      <c r="C11" s="29" t="s">
        <v>18</v>
      </c>
      <c r="D11" s="30">
        <f>'[1]прил 4 вед стр 23г '!G619</f>
        <v>22491.846919999996</v>
      </c>
      <c r="E11" s="30">
        <f>'[1]прил 4 вед стр 23г '!H619</f>
        <v>22466.060819999995</v>
      </c>
      <c r="F11" s="30">
        <f t="shared" si="1"/>
        <v>99.885353567931887</v>
      </c>
    </row>
    <row r="12" spans="1:6" hidden="1" x14ac:dyDescent="0.25">
      <c r="A12" s="27" t="s">
        <v>19</v>
      </c>
      <c r="B12" s="28" t="s">
        <v>13</v>
      </c>
      <c r="C12" s="29" t="s">
        <v>20</v>
      </c>
      <c r="D12" s="30">
        <f>'[1]прил 4 вед стр 23г '!G620</f>
        <v>0</v>
      </c>
      <c r="E12" s="30">
        <f>'[1]прил 4 вед стр 23г '!H620</f>
        <v>0</v>
      </c>
      <c r="F12" s="30" t="e">
        <f t="shared" si="1"/>
        <v>#DIV/0!</v>
      </c>
    </row>
    <row r="13" spans="1:6" ht="26.25" x14ac:dyDescent="0.25">
      <c r="A13" s="27" t="s">
        <v>21</v>
      </c>
      <c r="B13" s="28" t="s">
        <v>13</v>
      </c>
      <c r="C13" s="29" t="s">
        <v>22</v>
      </c>
      <c r="D13" s="30">
        <f>'[1]прил 4 вед стр 23г '!G621</f>
        <v>8782.0297800000008</v>
      </c>
      <c r="E13" s="30">
        <f>'[1]прил 4 вед стр 23г '!H621</f>
        <v>8781.7751399999997</v>
      </c>
      <c r="F13" s="30">
        <f t="shared" si="1"/>
        <v>99.997100442535725</v>
      </c>
    </row>
    <row r="14" spans="1:6" x14ac:dyDescent="0.25">
      <c r="A14" s="27" t="s">
        <v>23</v>
      </c>
      <c r="B14" s="28" t="s">
        <v>13</v>
      </c>
      <c r="C14" s="29" t="s">
        <v>24</v>
      </c>
      <c r="D14" s="30">
        <f>'[1]прил 4 вед стр 23г '!G622</f>
        <v>3218.9947699999998</v>
      </c>
      <c r="E14" s="30">
        <f>'[1]прил 4 вед стр 23г '!H622</f>
        <v>3218.9947699999998</v>
      </c>
      <c r="F14" s="30">
        <f t="shared" si="1"/>
        <v>100</v>
      </c>
    </row>
    <row r="15" spans="1:6" hidden="1" x14ac:dyDescent="0.25">
      <c r="A15" s="27" t="s">
        <v>25</v>
      </c>
      <c r="B15" s="28" t="s">
        <v>13</v>
      </c>
      <c r="C15" s="29" t="s">
        <v>26</v>
      </c>
      <c r="D15" s="30">
        <f>'[1]прил 4 вед стр 23г '!G623</f>
        <v>0</v>
      </c>
      <c r="E15" s="30">
        <f>'[1]прил 4 вед стр 23г '!H623</f>
        <v>0</v>
      </c>
      <c r="F15" s="30" t="e">
        <f t="shared" si="1"/>
        <v>#DIV/0!</v>
      </c>
    </row>
    <row r="16" spans="1:6" x14ac:dyDescent="0.25">
      <c r="A16" s="31" t="s">
        <v>27</v>
      </c>
      <c r="B16" s="28" t="s">
        <v>13</v>
      </c>
      <c r="C16" s="29" t="s">
        <v>28</v>
      </c>
      <c r="D16" s="30">
        <f>'[1]прил 4 вед стр 23г '!G624</f>
        <v>1331.24</v>
      </c>
      <c r="E16" s="30">
        <f>'[1]прил 4 вед стр 23г '!H624</f>
        <v>1331.24</v>
      </c>
      <c r="F16" s="30">
        <f t="shared" si="1"/>
        <v>100</v>
      </c>
    </row>
    <row r="17" spans="1:6" hidden="1" x14ac:dyDescent="0.25">
      <c r="A17" s="23" t="s">
        <v>29</v>
      </c>
      <c r="B17" s="24" t="s">
        <v>30</v>
      </c>
      <c r="C17" s="25"/>
      <c r="D17" s="26">
        <f t="shared" ref="D17:E17" si="2">D18</f>
        <v>0</v>
      </c>
      <c r="E17" s="26">
        <f t="shared" si="2"/>
        <v>0</v>
      </c>
      <c r="F17" s="30" t="e">
        <f t="shared" si="1"/>
        <v>#DIV/0!</v>
      </c>
    </row>
    <row r="18" spans="1:6" hidden="1" x14ac:dyDescent="0.25">
      <c r="A18" s="27" t="s">
        <v>31</v>
      </c>
      <c r="B18" s="28" t="s">
        <v>14</v>
      </c>
      <c r="C18" s="29" t="s">
        <v>16</v>
      </c>
      <c r="D18" s="30">
        <f>'[1]прил 4 вед стр 23г '!G626</f>
        <v>0</v>
      </c>
      <c r="E18" s="30">
        <f>'[1]прил 4 вед стр 23г '!H626</f>
        <v>0</v>
      </c>
      <c r="F18" s="30" t="e">
        <f t="shared" si="1"/>
        <v>#DIV/0!</v>
      </c>
    </row>
    <row r="19" spans="1:6" ht="26.25" x14ac:dyDescent="0.25">
      <c r="A19" s="23" t="s">
        <v>32</v>
      </c>
      <c r="B19" s="24" t="s">
        <v>33</v>
      </c>
      <c r="C19" s="32"/>
      <c r="D19" s="26">
        <f>SUM(D21:D23)</f>
        <v>5756.7038599999996</v>
      </c>
      <c r="E19" s="26">
        <f t="shared" ref="E19" si="3">SUM(E21:E23)</f>
        <v>5756.126479999999</v>
      </c>
      <c r="F19" s="26">
        <f t="shared" si="1"/>
        <v>99.989970302206927</v>
      </c>
    </row>
    <row r="20" spans="1:6" hidden="1" x14ac:dyDescent="0.25">
      <c r="A20" s="27" t="s">
        <v>34</v>
      </c>
      <c r="B20" s="28" t="s">
        <v>16</v>
      </c>
      <c r="C20" s="29" t="s">
        <v>14</v>
      </c>
      <c r="D20" s="33"/>
      <c r="E20" s="33"/>
      <c r="F20" s="30" t="e">
        <f t="shared" si="1"/>
        <v>#DIV/0!</v>
      </c>
    </row>
    <row r="21" spans="1:6" ht="39" x14ac:dyDescent="0.25">
      <c r="A21" s="27" t="s">
        <v>35</v>
      </c>
      <c r="B21" s="28" t="s">
        <v>16</v>
      </c>
      <c r="C21" s="29" t="s">
        <v>36</v>
      </c>
      <c r="D21" s="30">
        <f>'[1]прил 4 вед стр 23г '!G629</f>
        <v>5727.3638599999995</v>
      </c>
      <c r="E21" s="30">
        <f>'[1]прил 4 вед стр 23г '!H629</f>
        <v>5726.7864799999988</v>
      </c>
      <c r="F21" s="30">
        <f t="shared" si="1"/>
        <v>99.989918922315496</v>
      </c>
    </row>
    <row r="22" spans="1:6" ht="0.75" customHeight="1" x14ac:dyDescent="0.25">
      <c r="A22" s="34" t="s">
        <v>37</v>
      </c>
      <c r="B22" s="35" t="s">
        <v>16</v>
      </c>
      <c r="C22" s="36" t="s">
        <v>38</v>
      </c>
      <c r="D22" s="37">
        <f>'[1]прил 4 вед стр 23г '!G630</f>
        <v>0</v>
      </c>
      <c r="E22" s="37">
        <f>'[1]прил 4 вед стр 23г '!H630</f>
        <v>0</v>
      </c>
      <c r="F22" s="30" t="e">
        <f t="shared" si="1"/>
        <v>#DIV/0!</v>
      </c>
    </row>
    <row r="23" spans="1:6" ht="26.25" x14ac:dyDescent="0.25">
      <c r="A23" s="27" t="s">
        <v>39</v>
      </c>
      <c r="B23" s="28" t="s">
        <v>16</v>
      </c>
      <c r="C23" s="29" t="s">
        <v>40</v>
      </c>
      <c r="D23" s="30">
        <f>'[1]прил 4 вед стр 23г '!G631</f>
        <v>29.34</v>
      </c>
      <c r="E23" s="30">
        <f>'[1]прил 4 вед стр 23г '!H631</f>
        <v>29.34</v>
      </c>
      <c r="F23" s="30">
        <f t="shared" si="1"/>
        <v>100</v>
      </c>
    </row>
    <row r="24" spans="1:6" x14ac:dyDescent="0.25">
      <c r="A24" s="23" t="s">
        <v>41</v>
      </c>
      <c r="B24" s="24" t="s">
        <v>42</v>
      </c>
      <c r="C24" s="32"/>
      <c r="D24" s="26">
        <f t="shared" ref="D24:E24" si="4">SUM(D26:D30)</f>
        <v>50103.086609999998</v>
      </c>
      <c r="E24" s="26">
        <f t="shared" si="4"/>
        <v>33351.887300000002</v>
      </c>
      <c r="F24" s="26">
        <f t="shared" si="1"/>
        <v>66.566532237044555</v>
      </c>
    </row>
    <row r="25" spans="1:6" hidden="1" x14ac:dyDescent="0.25">
      <c r="A25" s="27" t="s">
        <v>43</v>
      </c>
      <c r="B25" s="28" t="s">
        <v>18</v>
      </c>
      <c r="C25" s="29" t="s">
        <v>13</v>
      </c>
      <c r="D25" s="33"/>
      <c r="E25" s="33"/>
      <c r="F25" s="30" t="e">
        <f t="shared" si="1"/>
        <v>#DIV/0!</v>
      </c>
    </row>
    <row r="26" spans="1:6" x14ac:dyDescent="0.25">
      <c r="A26" s="27" t="s">
        <v>44</v>
      </c>
      <c r="B26" s="28" t="s">
        <v>18</v>
      </c>
      <c r="C26" s="29" t="s">
        <v>20</v>
      </c>
      <c r="D26" s="30">
        <f>'[1]прил 4 вед стр 23г '!G634</f>
        <v>928.9</v>
      </c>
      <c r="E26" s="30">
        <f>'[1]прил 4 вед стр 23г '!H634</f>
        <v>812.5920000000001</v>
      </c>
      <c r="F26" s="30">
        <f t="shared" si="1"/>
        <v>87.478953601033496</v>
      </c>
    </row>
    <row r="27" spans="1:6" hidden="1" x14ac:dyDescent="0.25">
      <c r="A27" s="38" t="s">
        <v>45</v>
      </c>
      <c r="B27" s="28" t="s">
        <v>18</v>
      </c>
      <c r="C27" s="29" t="s">
        <v>22</v>
      </c>
      <c r="D27" s="39">
        <f>'[1]прил 4 вед стр 23г '!G635</f>
        <v>0</v>
      </c>
      <c r="E27" s="39">
        <f>'[1]прил 4 вед стр 23г '!H635</f>
        <v>0</v>
      </c>
      <c r="F27" s="30" t="e">
        <f t="shared" si="1"/>
        <v>#DIV/0!</v>
      </c>
    </row>
    <row r="28" spans="1:6" x14ac:dyDescent="0.25">
      <c r="A28" s="27" t="s">
        <v>46</v>
      </c>
      <c r="B28" s="28" t="s">
        <v>18</v>
      </c>
      <c r="C28" s="29" t="s">
        <v>47</v>
      </c>
      <c r="D28" s="39">
        <f>'[1]прил 4 вед стр 23г '!G636</f>
        <v>7750</v>
      </c>
      <c r="E28" s="39">
        <f>'[1]прил 4 вед стр 23г '!H636</f>
        <v>0</v>
      </c>
      <c r="F28" s="30">
        <f t="shared" si="1"/>
        <v>0</v>
      </c>
    </row>
    <row r="29" spans="1:6" x14ac:dyDescent="0.25">
      <c r="A29" s="27" t="s">
        <v>48</v>
      </c>
      <c r="B29" s="28" t="s">
        <v>18</v>
      </c>
      <c r="C29" s="29" t="s">
        <v>36</v>
      </c>
      <c r="D29" s="30">
        <f>'[1]прил 4 вед стр 23г '!G637</f>
        <v>21571.236560000001</v>
      </c>
      <c r="E29" s="30">
        <f>'[1]прил 4 вед стр 23г '!H637</f>
        <v>12716.527260000001</v>
      </c>
      <c r="F29" s="30">
        <f t="shared" si="1"/>
        <v>58.95131335947854</v>
      </c>
    </row>
    <row r="30" spans="1:6" x14ac:dyDescent="0.25">
      <c r="A30" s="27" t="s">
        <v>49</v>
      </c>
      <c r="B30" s="28" t="s">
        <v>18</v>
      </c>
      <c r="C30" s="29" t="s">
        <v>50</v>
      </c>
      <c r="D30" s="30">
        <f>'[1]прил 4 вед стр 23г '!G638</f>
        <v>19852.950049999996</v>
      </c>
      <c r="E30" s="30">
        <f>'[1]прил 4 вед стр 23г '!H638</f>
        <v>19822.768039999999</v>
      </c>
      <c r="F30" s="30">
        <f t="shared" si="1"/>
        <v>99.847972165728606</v>
      </c>
    </row>
    <row r="31" spans="1:6" x14ac:dyDescent="0.25">
      <c r="A31" s="23" t="s">
        <v>51</v>
      </c>
      <c r="B31" s="40" t="s">
        <v>52</v>
      </c>
      <c r="C31" s="41"/>
      <c r="D31" s="26">
        <f>SUM(D32:D34)</f>
        <v>54406.595130000002</v>
      </c>
      <c r="E31" s="26">
        <f t="shared" ref="E31" si="5">SUM(E32:E34)</f>
        <v>43380.819609999999</v>
      </c>
      <c r="F31" s="26">
        <f t="shared" si="1"/>
        <v>79.734487163449884</v>
      </c>
    </row>
    <row r="32" spans="1:6" x14ac:dyDescent="0.25">
      <c r="A32" s="27" t="s">
        <v>53</v>
      </c>
      <c r="B32" s="28" t="s">
        <v>20</v>
      </c>
      <c r="C32" s="29" t="s">
        <v>13</v>
      </c>
      <c r="D32" s="30">
        <f>'[1]прил 4 вед стр 23г '!G640</f>
        <v>5490.8</v>
      </c>
      <c r="E32" s="30">
        <f>'[1]прил 4 вед стр 23г '!H640</f>
        <v>5490.8</v>
      </c>
      <c r="F32" s="30">
        <f t="shared" si="1"/>
        <v>100</v>
      </c>
    </row>
    <row r="33" spans="1:6" x14ac:dyDescent="0.25">
      <c r="A33" s="27" t="s">
        <v>54</v>
      </c>
      <c r="B33" s="28" t="s">
        <v>20</v>
      </c>
      <c r="C33" s="29" t="s">
        <v>14</v>
      </c>
      <c r="D33" s="30">
        <f>'[1]прил 4 вед стр 23г '!G641</f>
        <v>47969.955130000002</v>
      </c>
      <c r="E33" s="30">
        <f>'[1]прил 4 вед стр 23г '!H641</f>
        <v>36944.179609999999</v>
      </c>
      <c r="F33" s="30">
        <f t="shared" si="1"/>
        <v>77.015247376988739</v>
      </c>
    </row>
    <row r="34" spans="1:6" x14ac:dyDescent="0.25">
      <c r="A34" s="27" t="s">
        <v>55</v>
      </c>
      <c r="B34" s="28" t="s">
        <v>20</v>
      </c>
      <c r="C34" s="29" t="s">
        <v>16</v>
      </c>
      <c r="D34" s="30">
        <f>'[1]прил 4 вед стр 23г '!G642</f>
        <v>945.84</v>
      </c>
      <c r="E34" s="30">
        <f>'[1]прил 4 вед стр 23г '!H642</f>
        <v>945.84</v>
      </c>
      <c r="F34" s="30">
        <f t="shared" si="1"/>
        <v>100</v>
      </c>
    </row>
    <row r="35" spans="1:6" hidden="1" x14ac:dyDescent="0.25">
      <c r="A35" s="23" t="s">
        <v>56</v>
      </c>
      <c r="B35" s="40" t="s">
        <v>57</v>
      </c>
      <c r="C35" s="41"/>
      <c r="D35" s="26">
        <f>'[1]прил 4 вед стр 23г '!G643</f>
        <v>0</v>
      </c>
      <c r="E35" s="26">
        <f>'[1]прил 4 вед стр 23г '!H643</f>
        <v>0</v>
      </c>
      <c r="F35" s="30" t="e">
        <f t="shared" si="1"/>
        <v>#DIV/0!</v>
      </c>
    </row>
    <row r="36" spans="1:6" ht="25.5" hidden="1" x14ac:dyDescent="0.25">
      <c r="A36" s="42" t="s">
        <v>58</v>
      </c>
      <c r="B36" s="28" t="s">
        <v>22</v>
      </c>
      <c r="C36" s="29" t="s">
        <v>20</v>
      </c>
      <c r="D36" s="30">
        <f>'[1]прил 4 вед стр 23г '!G644</f>
        <v>0</v>
      </c>
      <c r="E36" s="30">
        <f>'[1]прил 4 вед стр 23г '!H644</f>
        <v>0</v>
      </c>
      <c r="F36" s="30" t="e">
        <f t="shared" si="1"/>
        <v>#DIV/0!</v>
      </c>
    </row>
    <row r="37" spans="1:6" x14ac:dyDescent="0.25">
      <c r="A37" s="23" t="s">
        <v>59</v>
      </c>
      <c r="B37" s="40" t="s">
        <v>60</v>
      </c>
      <c r="C37" s="41"/>
      <c r="D37" s="26">
        <f t="shared" ref="D37:E37" si="6">SUM(D38:D43)</f>
        <v>684121.26928999997</v>
      </c>
      <c r="E37" s="26">
        <f t="shared" si="6"/>
        <v>675496.17722000019</v>
      </c>
      <c r="F37" s="26">
        <f t="shared" si="1"/>
        <v>98.739245151820654</v>
      </c>
    </row>
    <row r="38" spans="1:6" x14ac:dyDescent="0.25">
      <c r="A38" s="27" t="s">
        <v>61</v>
      </c>
      <c r="B38" s="28" t="s">
        <v>24</v>
      </c>
      <c r="C38" s="29" t="s">
        <v>13</v>
      </c>
      <c r="D38" s="30">
        <f>'[1]прил 4 вед стр 23г '!G646</f>
        <v>178498.45768000002</v>
      </c>
      <c r="E38" s="30">
        <f>'[1]прил 4 вед стр 23г '!H646</f>
        <v>176501.81194000001</v>
      </c>
      <c r="F38" s="30">
        <f t="shared" si="1"/>
        <v>98.881421292961832</v>
      </c>
    </row>
    <row r="39" spans="1:6" x14ac:dyDescent="0.25">
      <c r="A39" s="27" t="s">
        <v>62</v>
      </c>
      <c r="B39" s="28" t="s">
        <v>24</v>
      </c>
      <c r="C39" s="29" t="s">
        <v>14</v>
      </c>
      <c r="D39" s="30">
        <f>'[1]прил 4 вед стр 23г '!G647</f>
        <v>433311.86781000003</v>
      </c>
      <c r="E39" s="30">
        <f>'[1]прил 4 вед стр 23г '!H647</f>
        <v>427070.6245700001</v>
      </c>
      <c r="F39" s="30">
        <f t="shared" si="1"/>
        <v>98.55964174913008</v>
      </c>
    </row>
    <row r="40" spans="1:6" x14ac:dyDescent="0.25">
      <c r="A40" s="38" t="s">
        <v>63</v>
      </c>
      <c r="B40" s="28" t="s">
        <v>24</v>
      </c>
      <c r="C40" s="29" t="s">
        <v>16</v>
      </c>
      <c r="D40" s="30">
        <f>'[1]прил 4 вед стр 23г '!G648</f>
        <v>46936.552480000006</v>
      </c>
      <c r="E40" s="30">
        <f>'[1]прил 4 вед стр 23г '!H648</f>
        <v>46826.096060000003</v>
      </c>
      <c r="F40" s="30">
        <f t="shared" si="1"/>
        <v>99.76466865552797</v>
      </c>
    </row>
    <row r="41" spans="1:6" ht="26.25" hidden="1" x14ac:dyDescent="0.25">
      <c r="A41" s="27" t="s">
        <v>64</v>
      </c>
      <c r="B41" s="28" t="s">
        <v>24</v>
      </c>
      <c r="C41" s="29" t="s">
        <v>20</v>
      </c>
      <c r="D41" s="30">
        <f>'[1]прил 4 вед стр 23г '!G649</f>
        <v>0</v>
      </c>
      <c r="E41" s="30">
        <f>'[1]прил 4 вед стр 23г '!H649</f>
        <v>0</v>
      </c>
      <c r="F41" s="30" t="e">
        <f t="shared" si="1"/>
        <v>#DIV/0!</v>
      </c>
    </row>
    <row r="42" spans="1:6" x14ac:dyDescent="0.25">
      <c r="A42" s="27" t="s">
        <v>65</v>
      </c>
      <c r="B42" s="28" t="s">
        <v>24</v>
      </c>
      <c r="C42" s="29" t="s">
        <v>24</v>
      </c>
      <c r="D42" s="30">
        <f>'[1]прил 4 вед стр 23г '!G650</f>
        <v>128.93600000000001</v>
      </c>
      <c r="E42" s="30">
        <f>'[1]прил 4 вед стр 23г '!H650</f>
        <v>128.93600000000001</v>
      </c>
      <c r="F42" s="30">
        <f t="shared" si="1"/>
        <v>100</v>
      </c>
    </row>
    <row r="43" spans="1:6" x14ac:dyDescent="0.25">
      <c r="A43" s="27" t="s">
        <v>66</v>
      </c>
      <c r="B43" s="28" t="s">
        <v>24</v>
      </c>
      <c r="C43" s="29" t="s">
        <v>36</v>
      </c>
      <c r="D43" s="30">
        <f>'[1]прил 4 вед стр 23г '!G651</f>
        <v>25245.455319999997</v>
      </c>
      <c r="E43" s="30">
        <f>'[1]прил 4 вед стр 23г '!H651</f>
        <v>24968.708649999997</v>
      </c>
      <c r="F43" s="30">
        <f t="shared" si="1"/>
        <v>98.903776277781148</v>
      </c>
    </row>
    <row r="44" spans="1:6" x14ac:dyDescent="0.25">
      <c r="A44" s="23" t="s">
        <v>67</v>
      </c>
      <c r="B44" s="40" t="s">
        <v>68</v>
      </c>
      <c r="C44" s="41"/>
      <c r="D44" s="26">
        <f t="shared" ref="D44:E44" si="7">SUM(D45:D46)</f>
        <v>67377.143320000003</v>
      </c>
      <c r="E44" s="26">
        <f t="shared" si="7"/>
        <v>67377.143320000003</v>
      </c>
      <c r="F44" s="26">
        <f t="shared" si="1"/>
        <v>100</v>
      </c>
    </row>
    <row r="45" spans="1:6" x14ac:dyDescent="0.25">
      <c r="A45" s="27" t="s">
        <v>69</v>
      </c>
      <c r="B45" s="28" t="s">
        <v>47</v>
      </c>
      <c r="C45" s="29" t="s">
        <v>13</v>
      </c>
      <c r="D45" s="30">
        <f>'[1]прил 4 вед стр 23г '!G653</f>
        <v>55145.835080000004</v>
      </c>
      <c r="E45" s="30">
        <f>'[1]прил 4 вед стр 23г '!H653</f>
        <v>55145.835080000004</v>
      </c>
      <c r="F45" s="30">
        <f t="shared" si="1"/>
        <v>100</v>
      </c>
    </row>
    <row r="46" spans="1:6" x14ac:dyDescent="0.25">
      <c r="A46" s="27" t="s">
        <v>70</v>
      </c>
      <c r="B46" s="28" t="s">
        <v>47</v>
      </c>
      <c r="C46" s="29" t="s">
        <v>18</v>
      </c>
      <c r="D46" s="30">
        <f>'[1]прил 4 вед стр 23г '!G654</f>
        <v>12231.30824</v>
      </c>
      <c r="E46" s="30">
        <f>'[1]прил 4 вед стр 23г '!H654</f>
        <v>12231.30824</v>
      </c>
      <c r="F46" s="30">
        <f t="shared" si="1"/>
        <v>100</v>
      </c>
    </row>
    <row r="47" spans="1:6" hidden="1" x14ac:dyDescent="0.25">
      <c r="A47" s="23" t="s">
        <v>71</v>
      </c>
      <c r="B47" s="40" t="s">
        <v>72</v>
      </c>
      <c r="C47" s="41"/>
      <c r="D47" s="26">
        <f t="shared" ref="D47:E47" si="8">D51+D48</f>
        <v>0</v>
      </c>
      <c r="E47" s="26">
        <f t="shared" si="8"/>
        <v>0</v>
      </c>
      <c r="F47" s="30" t="e">
        <f t="shared" si="1"/>
        <v>#DIV/0!</v>
      </c>
    </row>
    <row r="48" spans="1:6" hidden="1" x14ac:dyDescent="0.25">
      <c r="A48" s="27" t="s">
        <v>73</v>
      </c>
      <c r="B48" s="28" t="s">
        <v>36</v>
      </c>
      <c r="C48" s="29" t="s">
        <v>13</v>
      </c>
      <c r="D48" s="33"/>
      <c r="E48" s="33"/>
      <c r="F48" s="30" t="e">
        <f t="shared" si="1"/>
        <v>#DIV/0!</v>
      </c>
    </row>
    <row r="49" spans="1:6" hidden="1" x14ac:dyDescent="0.25">
      <c r="A49" s="27" t="s">
        <v>74</v>
      </c>
      <c r="B49" s="28" t="s">
        <v>36</v>
      </c>
      <c r="C49" s="29" t="s">
        <v>14</v>
      </c>
      <c r="D49" s="33"/>
      <c r="E49" s="33"/>
      <c r="F49" s="30" t="e">
        <f t="shared" si="1"/>
        <v>#DIV/0!</v>
      </c>
    </row>
    <row r="50" spans="1:6" hidden="1" x14ac:dyDescent="0.25">
      <c r="A50" s="27" t="s">
        <v>75</v>
      </c>
      <c r="B50" s="28" t="s">
        <v>36</v>
      </c>
      <c r="C50" s="29" t="s">
        <v>18</v>
      </c>
      <c r="D50" s="33"/>
      <c r="E50" s="33"/>
      <c r="F50" s="30" t="e">
        <f t="shared" si="1"/>
        <v>#DIV/0!</v>
      </c>
    </row>
    <row r="51" spans="1:6" hidden="1" x14ac:dyDescent="0.25">
      <c r="A51" s="27" t="s">
        <v>76</v>
      </c>
      <c r="B51" s="28" t="s">
        <v>36</v>
      </c>
      <c r="C51" s="29" t="s">
        <v>36</v>
      </c>
      <c r="D51" s="30">
        <f>'[1]прил 4 вед стр 23г '!G659</f>
        <v>0</v>
      </c>
      <c r="E51" s="30">
        <f>'[1]прил 4 вед стр 23г '!H659</f>
        <v>0</v>
      </c>
      <c r="F51" s="30" t="e">
        <f t="shared" si="1"/>
        <v>#DIV/0!</v>
      </c>
    </row>
    <row r="52" spans="1:6" x14ac:dyDescent="0.25">
      <c r="A52" s="23" t="s">
        <v>77</v>
      </c>
      <c r="B52" s="40" t="s">
        <v>78</v>
      </c>
      <c r="C52" s="41"/>
      <c r="D52" s="26">
        <f t="shared" ref="D52:E52" si="9">SUM(D53:D57)</f>
        <v>5494.0143100000005</v>
      </c>
      <c r="E52" s="26">
        <f t="shared" si="9"/>
        <v>5490.0141999999996</v>
      </c>
      <c r="F52" s="26">
        <f t="shared" si="1"/>
        <v>99.92719148924094</v>
      </c>
    </row>
    <row r="53" spans="1:6" x14ac:dyDescent="0.25">
      <c r="A53" s="27" t="s">
        <v>79</v>
      </c>
      <c r="B53" s="28" t="s">
        <v>38</v>
      </c>
      <c r="C53" s="29" t="s">
        <v>13</v>
      </c>
      <c r="D53" s="30">
        <f>'[1]прил 4 вед стр 23г '!G661</f>
        <v>914.96939999999995</v>
      </c>
      <c r="E53" s="30">
        <f>'[1]прил 4 вед стр 23г '!H661</f>
        <v>914.96939999999995</v>
      </c>
      <c r="F53" s="30">
        <f t="shared" si="1"/>
        <v>100</v>
      </c>
    </row>
    <row r="54" spans="1:6" ht="0.75" customHeight="1" x14ac:dyDescent="0.25">
      <c r="A54" s="27" t="s">
        <v>80</v>
      </c>
      <c r="B54" s="28" t="s">
        <v>38</v>
      </c>
      <c r="C54" s="29" t="s">
        <v>14</v>
      </c>
      <c r="D54" s="30">
        <f>'[1]прил 4 вед стр 23г '!G662</f>
        <v>0</v>
      </c>
      <c r="E54" s="30">
        <f>'[1]прил 4 вед стр 23г '!H662</f>
        <v>0</v>
      </c>
      <c r="F54" s="30" t="e">
        <f t="shared" si="1"/>
        <v>#DIV/0!</v>
      </c>
    </row>
    <row r="55" spans="1:6" x14ac:dyDescent="0.25">
      <c r="A55" s="27" t="s">
        <v>81</v>
      </c>
      <c r="B55" s="28" t="s">
        <v>38</v>
      </c>
      <c r="C55" s="29" t="s">
        <v>16</v>
      </c>
      <c r="D55" s="30">
        <f>'[1]прил 4 вед стр 23г '!G663</f>
        <v>1410.3201100000001</v>
      </c>
      <c r="E55" s="30">
        <f>'[1]прил 4 вед стр 23г '!H663</f>
        <v>1406.32</v>
      </c>
      <c r="F55" s="30">
        <f t="shared" si="1"/>
        <v>99.716368647682401</v>
      </c>
    </row>
    <row r="56" spans="1:6" x14ac:dyDescent="0.25">
      <c r="A56" s="27" t="s">
        <v>82</v>
      </c>
      <c r="B56" s="28" t="s">
        <v>38</v>
      </c>
      <c r="C56" s="29" t="s">
        <v>18</v>
      </c>
      <c r="D56" s="30">
        <f>'[1]прил 4 вед стр 23г '!G664</f>
        <v>2998.7248</v>
      </c>
      <c r="E56" s="30">
        <f>'[1]прил 4 вед стр 23г '!H664</f>
        <v>2998.7248</v>
      </c>
      <c r="F56" s="30">
        <f t="shared" si="1"/>
        <v>100</v>
      </c>
    </row>
    <row r="57" spans="1:6" x14ac:dyDescent="0.25">
      <c r="A57" s="27" t="s">
        <v>83</v>
      </c>
      <c r="B57" s="28" t="s">
        <v>38</v>
      </c>
      <c r="C57" s="29" t="s">
        <v>22</v>
      </c>
      <c r="D57" s="30">
        <f>'[1]прил 4 вед стр 23г '!G665</f>
        <v>170</v>
      </c>
      <c r="E57" s="30">
        <f>'[1]прил 4 вед стр 23г '!H665</f>
        <v>170</v>
      </c>
      <c r="F57" s="30">
        <f t="shared" si="1"/>
        <v>100</v>
      </c>
    </row>
    <row r="58" spans="1:6" x14ac:dyDescent="0.25">
      <c r="A58" s="23" t="s">
        <v>84</v>
      </c>
      <c r="B58" s="40" t="s">
        <v>85</v>
      </c>
      <c r="C58" s="41"/>
      <c r="D58" s="26">
        <f t="shared" ref="D58:E58" si="10">D59+D60</f>
        <v>2261.98</v>
      </c>
      <c r="E58" s="26">
        <f t="shared" si="10"/>
        <v>2261.98</v>
      </c>
      <c r="F58" s="26">
        <f t="shared" si="1"/>
        <v>100</v>
      </c>
    </row>
    <row r="59" spans="1:6" x14ac:dyDescent="0.25">
      <c r="A59" s="27" t="s">
        <v>86</v>
      </c>
      <c r="B59" s="28" t="s">
        <v>26</v>
      </c>
      <c r="C59" s="29" t="s">
        <v>13</v>
      </c>
      <c r="D59" s="30">
        <f>'[1]прил 4 вед стр 23г '!G667</f>
        <v>2261.98</v>
      </c>
      <c r="E59" s="30">
        <f>'[1]прил 4 вед стр 23г '!H667</f>
        <v>2261.98</v>
      </c>
      <c r="F59" s="30">
        <f t="shared" si="1"/>
        <v>100</v>
      </c>
    </row>
    <row r="60" spans="1:6" ht="26.25" hidden="1" x14ac:dyDescent="0.25">
      <c r="A60" s="27" t="s">
        <v>87</v>
      </c>
      <c r="B60" s="43" t="s">
        <v>26</v>
      </c>
      <c r="C60" s="28" t="s">
        <v>20</v>
      </c>
      <c r="D60" s="30">
        <f>'[1]прил 4 вед стр 23г '!G668</f>
        <v>0</v>
      </c>
      <c r="E60" s="30">
        <f>'[1]прил 4 вед стр 23г '!H668</f>
        <v>0</v>
      </c>
      <c r="F60" s="30" t="e">
        <f t="shared" si="1"/>
        <v>#DIV/0!</v>
      </c>
    </row>
    <row r="61" spans="1:6" x14ac:dyDescent="0.25">
      <c r="A61" s="23" t="s">
        <v>88</v>
      </c>
      <c r="B61" s="40" t="s">
        <v>89</v>
      </c>
      <c r="C61" s="41"/>
      <c r="D61" s="26">
        <f t="shared" ref="D61:E61" si="11">D62</f>
        <v>2793.1970200000001</v>
      </c>
      <c r="E61" s="26">
        <f t="shared" si="11"/>
        <v>2770.4816099999998</v>
      </c>
      <c r="F61" s="26">
        <f t="shared" si="1"/>
        <v>99.186759478928536</v>
      </c>
    </row>
    <row r="62" spans="1:6" x14ac:dyDescent="0.25">
      <c r="A62" s="27" t="s">
        <v>90</v>
      </c>
      <c r="B62" s="28" t="s">
        <v>50</v>
      </c>
      <c r="C62" s="29" t="s">
        <v>14</v>
      </c>
      <c r="D62" s="30">
        <f>'[1]прил 4 вед стр 23г '!G670</f>
        <v>2793.1970200000001</v>
      </c>
      <c r="E62" s="30">
        <f>'[1]прил 4 вед стр 23г '!H670</f>
        <v>2770.4816099999998</v>
      </c>
      <c r="F62" s="30">
        <f t="shared" si="1"/>
        <v>99.186759478928536</v>
      </c>
    </row>
    <row r="63" spans="1:6" ht="0.75" customHeight="1" x14ac:dyDescent="0.25">
      <c r="A63" s="23" t="s">
        <v>91</v>
      </c>
      <c r="B63" s="40" t="s">
        <v>92</v>
      </c>
      <c r="C63" s="41"/>
      <c r="D63" s="26">
        <f t="shared" ref="D63:E63" si="12">SUM(D64)</f>
        <v>0</v>
      </c>
      <c r="E63" s="26">
        <f t="shared" si="12"/>
        <v>0</v>
      </c>
      <c r="F63" s="26" t="e">
        <f t="shared" si="1"/>
        <v>#DIV/0!</v>
      </c>
    </row>
    <row r="64" spans="1:6" ht="26.25" hidden="1" x14ac:dyDescent="0.25">
      <c r="A64" s="27" t="s">
        <v>93</v>
      </c>
      <c r="B64" s="28" t="s">
        <v>28</v>
      </c>
      <c r="C64" s="29" t="s">
        <v>13</v>
      </c>
      <c r="D64" s="30">
        <f>'[1]прил 4 вед стр 23г '!G672</f>
        <v>0</v>
      </c>
      <c r="E64" s="30">
        <f>'[1]прил 4 вед стр 23г '!H672</f>
        <v>0</v>
      </c>
      <c r="F64" s="30" t="e">
        <f t="shared" si="1"/>
        <v>#DIV/0!</v>
      </c>
    </row>
    <row r="65" spans="1:6" ht="26.25" x14ac:dyDescent="0.25">
      <c r="A65" s="23" t="s">
        <v>94</v>
      </c>
      <c r="B65" s="40" t="s">
        <v>95</v>
      </c>
      <c r="C65" s="41"/>
      <c r="D65" s="26">
        <f t="shared" ref="D65:E65" si="13">SUM(D66:D67)</f>
        <v>50468.591399999998</v>
      </c>
      <c r="E65" s="26">
        <f t="shared" si="13"/>
        <v>50468.591399999998</v>
      </c>
      <c r="F65" s="26">
        <f t="shared" si="1"/>
        <v>100</v>
      </c>
    </row>
    <row r="66" spans="1:6" ht="26.25" x14ac:dyDescent="0.25">
      <c r="A66" s="27" t="s">
        <v>96</v>
      </c>
      <c r="B66" s="28" t="s">
        <v>40</v>
      </c>
      <c r="C66" s="29" t="s">
        <v>13</v>
      </c>
      <c r="D66" s="30">
        <f>'[1]прил 4 вед стр 23г '!G674</f>
        <v>26121.1</v>
      </c>
      <c r="E66" s="30">
        <f>'[1]прил 4 вед стр 23г '!H674</f>
        <v>26121.1</v>
      </c>
      <c r="F66" s="30">
        <f t="shared" si="1"/>
        <v>100</v>
      </c>
    </row>
    <row r="67" spans="1:6" ht="38.25" customHeight="1" x14ac:dyDescent="0.25">
      <c r="A67" s="27" t="s">
        <v>97</v>
      </c>
      <c r="B67" s="28" t="s">
        <v>40</v>
      </c>
      <c r="C67" s="29" t="s">
        <v>16</v>
      </c>
      <c r="D67" s="30">
        <f>'[1]прил 4 вед стр 23г '!G675</f>
        <v>24347.491399999999</v>
      </c>
      <c r="E67" s="30">
        <f>'[1]прил 4 вед стр 23г '!H675</f>
        <v>24347.491399999999</v>
      </c>
      <c r="F67" s="30">
        <f t="shared" si="1"/>
        <v>100</v>
      </c>
    </row>
    <row r="68" spans="1:6" ht="2.25" hidden="1" customHeight="1" x14ac:dyDescent="0.25">
      <c r="A68" s="44" t="s">
        <v>98</v>
      </c>
      <c r="B68" s="45" t="s">
        <v>99</v>
      </c>
      <c r="C68" s="46" t="s">
        <v>99</v>
      </c>
      <c r="D68" s="47">
        <f>'[1]прил 4 вед стр 23г '!G676</f>
        <v>0</v>
      </c>
      <c r="E68" s="47">
        <f>'[1]прил 4 вед стр 23г '!H676</f>
        <v>0</v>
      </c>
      <c r="F68" s="30" t="e">
        <f t="shared" si="1"/>
        <v>#DIV/0!</v>
      </c>
    </row>
    <row r="69" spans="1:6" x14ac:dyDescent="0.25">
      <c r="A69" s="23" t="s">
        <v>100</v>
      </c>
      <c r="B69" s="45"/>
      <c r="C69" s="46"/>
      <c r="D69" s="48">
        <f>D8+D17+D19+D24+D31+D37+D44+D47+D52+D58+D61+D63+D65+D35+D68</f>
        <v>963617.88717</v>
      </c>
      <c r="E69" s="48">
        <f t="shared" ref="E69" si="14">E8+E17+E19+E24+E31+E37+E44+E47+E52+E58+E61+E63+E65+E35+E68</f>
        <v>927160.73691000021</v>
      </c>
      <c r="F69" s="26">
        <f t="shared" si="1"/>
        <v>96.21663828106503</v>
      </c>
    </row>
  </sheetData>
  <mergeCells count="19">
    <mergeCell ref="B65:C65"/>
    <mergeCell ref="B44:C44"/>
    <mergeCell ref="B47:C47"/>
    <mergeCell ref="B52:C52"/>
    <mergeCell ref="B58:C58"/>
    <mergeCell ref="B61:C61"/>
    <mergeCell ref="B63:C63"/>
    <mergeCell ref="B17:C17"/>
    <mergeCell ref="B19:C19"/>
    <mergeCell ref="B24:C24"/>
    <mergeCell ref="B31:C31"/>
    <mergeCell ref="B35:C35"/>
    <mergeCell ref="B37:C37"/>
    <mergeCell ref="E1:F1"/>
    <mergeCell ref="E2:F2"/>
    <mergeCell ref="A4:F4"/>
    <mergeCell ref="A5:F5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2024-05-02T08:38:58Z</dcterms:created>
  <dcterms:modified xsi:type="dcterms:W3CDTF">2024-05-02T08:42:49Z</dcterms:modified>
</cp:coreProperties>
</file>