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5521" windowWidth="21495" windowHeight="12075" activeTab="0"/>
  </bookViews>
  <sheets>
    <sheet name="1 полугод 2022-2023г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<sst xmlns="http://schemas.openxmlformats.org/spreadsheetml/2006/main" count="114" uniqueCount="113">
  <si>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</si>
  <si>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</si>
  <si>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</si>
  <si>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</si>
  <si>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</si>
  <si>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</si>
  <si>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</si>
  <si>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</si>
  <si>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</si>
  <si>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</si>
  <si>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</si>
  <si>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</si>
  <si>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</si>
  <si>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</si>
  <si>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</si>
  <si>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</si>
  <si>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</si>
  <si>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</si>
  <si>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</si>
  <si>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</si>
  <si>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</si>
  <si>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</si>
  <si>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</si>
  <si>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</si>
  <si>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</si>
  <si>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</si>
  <si>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</si>
  <si>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</si>
  <si>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</si>
  <si>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</si>
  <si>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</si>
  <si>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</si>
  <si>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</si>
  <si>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</si>
  <si>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</si>
  <si>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</si>
  <si>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</si>
  <si>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</si>
  <si>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</si>
  <si>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</si>
  <si>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</si>
  <si>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</si>
  <si>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</si>
  <si>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</si>
  <si>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</si>
  <si>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</si>
  <si>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</si>
  <si>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</si>
  <si>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</si>
  <si>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</si>
  <si>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</si>
  <si>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</si>
  <si>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</si>
  <si>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</si>
  <si>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</si>
  <si>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</si>
  <si>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</si>
  <si>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</si>
  <si>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</si>
  <si>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</si>
  <si>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</si>
  <si>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</si>
  <si>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</si>
  <si>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</si>
  <si>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</si>
  <si>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</si>
  <si>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</si>
  <si>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</si>
  <si>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</si>
  <si>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</si>
  <si>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</si>
  <si>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</si>
  <si>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</si>
  <si>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</si>
  <si>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</si>
  <si>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</si>
  <si>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</si>
  <si>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</si>
  <si>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</si>
  <si>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</si>
  <si>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</si>
  <si>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</si>
  <si>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0103</t>
  </si>
  <si>
    <t>ФИЗИЧЕСКАЯ КУЛЬТУРА И СПОРТ</t>
  </si>
  <si>
    <t>Пенсионное обеспечение</t>
  </si>
  <si>
    <t>0200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</si>
  <si>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</si>
  <si>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</si>
  <si>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</si>
  <si>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</si>
  <si>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</si>
  <si>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</si>
  <si>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</si>
  <si>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</si>
  <si>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</si>
  <si>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</si>
  <si>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</si>
  <si>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</si>
  <si>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</si>
  <si>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</si>
  <si>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</si>
  <si>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</si>
  <si>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</si>
  <si>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</si>
  <si>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РАСХОДЫ- всего</t>
  </si>
  <si>
    <t>на 01.07.2022г</t>
  </si>
  <si>
    <t>на 01.07,2023г</t>
  </si>
  <si>
    <t xml:space="preserve">Кассовое исполнение  на 01.07.2022 г </t>
  </si>
  <si>
    <t>на 01.07.2023г</t>
  </si>
  <si>
    <t>Темп роста в 2023 г по сравнению с 2022 годом (%)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</si>
  <si>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первое полугодие  2023 года в сравнении с исполнением за  первое полугодие 2022года</t>
  </si>
  <si>
    <t>0408</t>
  </si>
  <si>
    <t>Транспорт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</si>
</sst>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Segoe U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C8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horizontal="right" vertical="top" wrapText="1"/>
    </xf>
    <xf numFmtId="181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right" vertical="top" wrapText="1"/>
    </xf>
    <xf numFmtId="181" fontId="52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81" fontId="53" fillId="0" borderId="10" xfId="0" applyNumberFormat="1" applyFont="1" applyFill="1" applyBorder="1" applyAlignment="1">
      <alignment horizontal="right" vertical="top" wrapText="1"/>
    </xf>
    <xf numFmtId="172" fontId="57" fillId="33" borderId="10" xfId="0" applyNumberFormat="1" applyFont="1" applyFill="1" applyBorder="1" applyAlignment="1">
      <alignment horizontal="right" vertical="top" wrapText="1"/>
    </xf>
    <xf numFmtId="2" fontId="52" fillId="0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righ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0"/>
  <sheetViews>
    <sheetView tabSelected="1" view="pageBreakPreview" zoomScaleSheetLayoutView="100" zoomScalePageLayoutView="0" workbookViewId="0" topLeftCell="A1">
      <selection activeCell="A63" sqref="A63:A64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87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22" t="s">
        <v>103</v>
      </c>
      <c r="B1" s="23"/>
      <c r="C1" s="23"/>
      <c r="D1" s="23"/>
      <c r="E1" s="23"/>
      <c r="F1" s="23"/>
      <c r="G1" s="23"/>
      <c r="H1" s="23"/>
      <c r="I1" s="23"/>
      <c r="J1" s="23"/>
      <c r="K1" s="13"/>
    </row>
    <row r="2" spans="1:10" ht="41.25" customHeight="1">
      <c r="A2" s="24" t="s">
        <v>110</v>
      </c>
      <c r="B2" s="25"/>
      <c r="C2" s="25"/>
      <c r="D2" s="25"/>
      <c r="E2" s="25"/>
      <c r="F2" s="25"/>
      <c r="G2" s="25"/>
      <c r="H2" s="23"/>
      <c r="I2" s="23"/>
      <c r="J2" s="23"/>
    </row>
    <row r="3" spans="1:6" ht="15" customHeight="1" hidden="1">
      <c r="A3" s="19"/>
      <c r="B3" s="19"/>
      <c r="C3" s="19"/>
      <c r="D3" s="19"/>
      <c r="E3" s="19"/>
      <c r="F3" s="19"/>
    </row>
    <row r="4" spans="1:6" ht="15" customHeight="1" hidden="1">
      <c r="A4" s="19"/>
      <c r="B4" s="19"/>
      <c r="C4" s="19"/>
      <c r="D4" s="19"/>
      <c r="E4" s="19"/>
      <c r="F4" s="19"/>
    </row>
    <row r="5" spans="1:6" ht="15" customHeight="1" hidden="1">
      <c r="A5" s="19"/>
      <c r="B5" s="19"/>
      <c r="C5" s="19"/>
      <c r="D5" s="19"/>
      <c r="E5" s="19"/>
      <c r="F5" s="19"/>
    </row>
    <row r="6" spans="1:6" ht="15" customHeight="1" hidden="1">
      <c r="A6" s="3"/>
      <c r="B6" s="3"/>
      <c r="C6" s="3">
        <v>1000</v>
      </c>
      <c r="D6" s="3"/>
      <c r="E6" s="3"/>
      <c r="F6" s="3"/>
    </row>
    <row r="7" spans="1:10" ht="33.75" customHeight="1">
      <c r="A7" s="20" t="s">
        <v>102</v>
      </c>
      <c r="B7" s="20" t="s">
        <v>101</v>
      </c>
      <c r="C7" s="26" t="s">
        <v>105</v>
      </c>
      <c r="D7" s="27"/>
      <c r="E7" s="18" t="s">
        <v>106</v>
      </c>
      <c r="F7" s="18"/>
      <c r="G7" s="18" t="s">
        <v>107</v>
      </c>
      <c r="H7" s="18" t="s">
        <v>108</v>
      </c>
      <c r="I7" s="18"/>
      <c r="J7" s="18" t="s">
        <v>109</v>
      </c>
    </row>
    <row r="8" spans="1:10" ht="51">
      <c r="A8" s="21"/>
      <c r="B8" s="21"/>
      <c r="C8" s="17"/>
      <c r="D8" s="17" t="s">
        <v>79</v>
      </c>
      <c r="E8" s="12" t="s">
        <v>1</v>
      </c>
      <c r="F8" s="12" t="s">
        <v>79</v>
      </c>
      <c r="G8" s="18"/>
      <c r="H8" s="1" t="s">
        <v>99</v>
      </c>
      <c r="I8" s="1" t="s">
        <v>100</v>
      </c>
      <c r="J8" s="18"/>
    </row>
    <row r="9" spans="1:10" s="7" customFormat="1" ht="14.25">
      <c r="A9" s="4" t="s">
        <v>95</v>
      </c>
      <c r="B9" s="4" t="s">
        <v>68</v>
      </c>
      <c r="C9" s="5">
        <f>SUM(C10:C17)</f>
        <v>57309098.72</v>
      </c>
      <c r="D9" s="5">
        <f>SUM(D10:D17)</f>
        <v>24837804.36</v>
      </c>
      <c r="E9" s="5">
        <f>SUM(E10:E17)</f>
        <v>63621899.33</v>
      </c>
      <c r="F9" s="5">
        <f>SUM(F10:F17)</f>
        <v>26265817.93</v>
      </c>
      <c r="G9" s="6">
        <f aca="true" t="shared" si="0" ref="G9:G57">D9/$C$6</f>
        <v>24837.80436</v>
      </c>
      <c r="H9" s="6">
        <f aca="true" t="shared" si="1" ref="H9:H57">E9/$C$6</f>
        <v>63621.89933</v>
      </c>
      <c r="I9" s="6">
        <f aca="true" t="shared" si="2" ref="I9:I57">F9/$C$6</f>
        <v>26265.81793</v>
      </c>
      <c r="J9" s="6">
        <f aca="true" t="shared" si="3" ref="J9:J57">I9/G9*100</f>
        <v>105.74935509315688</v>
      </c>
    </row>
    <row r="10" spans="1:10" ht="25.5">
      <c r="A10" s="8" t="s">
        <v>36</v>
      </c>
      <c r="B10" s="8" t="s">
        <v>10</v>
      </c>
      <c r="C10" s="15">
        <v>6933137.3</v>
      </c>
      <c r="D10" s="15">
        <v>3475823.45</v>
      </c>
      <c r="E10" s="28">
        <v>7147134.89</v>
      </c>
      <c r="F10" s="28">
        <v>3495036.33</v>
      </c>
      <c r="G10" s="10">
        <f>D10/$C$6</f>
        <v>3475.8234500000003</v>
      </c>
      <c r="H10" s="10">
        <f t="shared" si="1"/>
        <v>7147.134889999999</v>
      </c>
      <c r="I10" s="10">
        <f t="shared" si="2"/>
        <v>3495.03633</v>
      </c>
      <c r="J10" s="10">
        <f t="shared" si="3"/>
        <v>100.55275764941398</v>
      </c>
    </row>
    <row r="11" spans="1:10" ht="38.25">
      <c r="A11" s="8" t="s">
        <v>46</v>
      </c>
      <c r="B11" s="8" t="s">
        <v>82</v>
      </c>
      <c r="C11" s="15">
        <v>2044600.99</v>
      </c>
      <c r="D11" s="15">
        <v>931548.36</v>
      </c>
      <c r="E11" s="28">
        <v>2113424</v>
      </c>
      <c r="F11" s="28">
        <v>1164711.16</v>
      </c>
      <c r="G11" s="10">
        <f t="shared" si="0"/>
        <v>931.54836</v>
      </c>
      <c r="H11" s="10">
        <f t="shared" si="1"/>
        <v>2113.424</v>
      </c>
      <c r="I11" s="10">
        <f t="shared" si="2"/>
        <v>1164.7111599999998</v>
      </c>
      <c r="J11" s="10">
        <f t="shared" si="3"/>
        <v>125.02959696048414</v>
      </c>
    </row>
    <row r="12" spans="1:10" ht="38.25">
      <c r="A12" s="8" t="s">
        <v>44</v>
      </c>
      <c r="B12" s="8" t="s">
        <v>0</v>
      </c>
      <c r="C12" s="15">
        <v>34033070.18</v>
      </c>
      <c r="D12" s="15">
        <v>16032063.2</v>
      </c>
      <c r="E12" s="28">
        <v>35552760.51</v>
      </c>
      <c r="F12" s="28">
        <v>17229689.48</v>
      </c>
      <c r="G12" s="10">
        <f t="shared" si="0"/>
        <v>16032.063199999999</v>
      </c>
      <c r="H12" s="10">
        <f t="shared" si="1"/>
        <v>35552.76051</v>
      </c>
      <c r="I12" s="10">
        <f t="shared" si="2"/>
        <v>17229.68948</v>
      </c>
      <c r="J12" s="10">
        <f t="shared" si="3"/>
        <v>107.47019435402427</v>
      </c>
    </row>
    <row r="13" spans="1:10" ht="15">
      <c r="A13" s="8" t="s">
        <v>22</v>
      </c>
      <c r="B13" s="8" t="s">
        <v>23</v>
      </c>
      <c r="C13" s="15">
        <v>84700</v>
      </c>
      <c r="D13" s="15">
        <v>84700</v>
      </c>
      <c r="E13" s="28">
        <v>1600</v>
      </c>
      <c r="F13" s="28">
        <v>0</v>
      </c>
      <c r="G13" s="10">
        <f t="shared" si="0"/>
        <v>84.7</v>
      </c>
      <c r="H13" s="10">
        <f t="shared" si="1"/>
        <v>1.6</v>
      </c>
      <c r="I13" s="10">
        <f t="shared" si="2"/>
        <v>0</v>
      </c>
      <c r="J13" s="10">
        <v>0</v>
      </c>
    </row>
    <row r="14" spans="1:10" ht="38.25">
      <c r="A14" s="8" t="s">
        <v>52</v>
      </c>
      <c r="B14" s="8" t="s">
        <v>39</v>
      </c>
      <c r="C14" s="15">
        <v>6977746.72</v>
      </c>
      <c r="D14" s="15">
        <v>3225369.69</v>
      </c>
      <c r="E14" s="28">
        <v>7160710</v>
      </c>
      <c r="F14" s="28">
        <v>3652224.49</v>
      </c>
      <c r="G14" s="10">
        <f t="shared" si="0"/>
        <v>3225.36969</v>
      </c>
      <c r="H14" s="10">
        <f t="shared" si="1"/>
        <v>7160.71</v>
      </c>
      <c r="I14" s="10">
        <f t="shared" si="2"/>
        <v>3652.22449</v>
      </c>
      <c r="J14" s="10">
        <f t="shared" si="3"/>
        <v>113.23429067134316</v>
      </c>
    </row>
    <row r="15" spans="1:10" ht="15">
      <c r="A15" s="8" t="s">
        <v>70</v>
      </c>
      <c r="B15" s="8" t="s">
        <v>11</v>
      </c>
      <c r="C15" s="15">
        <v>1265953.53</v>
      </c>
      <c r="D15" s="15">
        <v>552807.26</v>
      </c>
      <c r="E15" s="28">
        <v>4560293.32</v>
      </c>
      <c r="F15" s="28">
        <v>0</v>
      </c>
      <c r="G15" s="10">
        <f t="shared" si="0"/>
        <v>552.80726</v>
      </c>
      <c r="H15" s="10">
        <f t="shared" si="1"/>
        <v>4560.293320000001</v>
      </c>
      <c r="I15" s="10">
        <f t="shared" si="2"/>
        <v>0</v>
      </c>
      <c r="J15" s="10"/>
    </row>
    <row r="16" spans="1:10" ht="15">
      <c r="A16" s="8" t="s">
        <v>43</v>
      </c>
      <c r="B16" s="8" t="s">
        <v>60</v>
      </c>
      <c r="C16" s="15">
        <v>4607190</v>
      </c>
      <c r="D16" s="15">
        <v>0</v>
      </c>
      <c r="E16" s="28">
        <v>5533408.45</v>
      </c>
      <c r="F16" s="28">
        <v>0</v>
      </c>
      <c r="G16" s="10">
        <f t="shared" si="0"/>
        <v>0</v>
      </c>
      <c r="H16" s="10">
        <f t="shared" si="1"/>
        <v>5533.40845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15">
        <v>1362700</v>
      </c>
      <c r="D17" s="15">
        <v>535492.4</v>
      </c>
      <c r="E17" s="28">
        <v>1552568.16</v>
      </c>
      <c r="F17" s="28">
        <v>724156.47</v>
      </c>
      <c r="G17" s="10">
        <f t="shared" si="0"/>
        <v>535.4924</v>
      </c>
      <c r="H17" s="10">
        <f t="shared" si="1"/>
        <v>1552.5681599999998</v>
      </c>
      <c r="I17" s="10">
        <f t="shared" si="2"/>
        <v>724.15647</v>
      </c>
      <c r="J17" s="10">
        <f t="shared" si="3"/>
        <v>135.23188564394192</v>
      </c>
    </row>
    <row r="18" spans="1:10" s="7" customFormat="1" ht="14.25">
      <c r="A18" s="4" t="s">
        <v>58</v>
      </c>
      <c r="B18" s="4" t="s">
        <v>85</v>
      </c>
      <c r="C18" s="5">
        <f>C19</f>
        <v>1077900</v>
      </c>
      <c r="D18" s="5">
        <f>D19</f>
        <v>546254.44</v>
      </c>
      <c r="E18" s="5">
        <f>E19</f>
        <v>1277200</v>
      </c>
      <c r="F18" s="5">
        <f>F19</f>
        <v>643104.94</v>
      </c>
      <c r="G18" s="6">
        <f t="shared" si="0"/>
        <v>546.2544399999999</v>
      </c>
      <c r="H18" s="6">
        <f t="shared" si="1"/>
        <v>1277.2</v>
      </c>
      <c r="I18" s="6">
        <f t="shared" si="2"/>
        <v>643.1049399999999</v>
      </c>
      <c r="J18" s="6">
        <f t="shared" si="3"/>
        <v>117.72992453846234</v>
      </c>
    </row>
    <row r="19" spans="1:10" ht="15">
      <c r="A19" s="8" t="s">
        <v>19</v>
      </c>
      <c r="B19" s="8" t="s">
        <v>94</v>
      </c>
      <c r="C19" s="15">
        <v>1077900</v>
      </c>
      <c r="D19" s="15">
        <v>546254.44</v>
      </c>
      <c r="E19" s="28">
        <v>1277200</v>
      </c>
      <c r="F19" s="28">
        <v>643104.94</v>
      </c>
      <c r="G19" s="10">
        <f t="shared" si="0"/>
        <v>546.2544399999999</v>
      </c>
      <c r="H19" s="10">
        <f t="shared" si="1"/>
        <v>1277.2</v>
      </c>
      <c r="I19" s="10">
        <f t="shared" si="2"/>
        <v>643.1049399999999</v>
      </c>
      <c r="J19" s="10">
        <f t="shared" si="3"/>
        <v>117.72992453846234</v>
      </c>
    </row>
    <row r="20" spans="1:10" s="7" customFormat="1" ht="25.5">
      <c r="A20" s="4" t="s">
        <v>76</v>
      </c>
      <c r="B20" s="4" t="s">
        <v>49</v>
      </c>
      <c r="C20" s="5">
        <f>SUM(C21:C23)</f>
        <v>5184988.8</v>
      </c>
      <c r="D20" s="5">
        <f>SUM(D21:D23)</f>
        <v>2433558.67</v>
      </c>
      <c r="E20" s="5">
        <f>SUM(E21:E23)</f>
        <v>5428495</v>
      </c>
      <c r="F20" s="5">
        <f>SUM(F21:F23)</f>
        <v>2804728.46</v>
      </c>
      <c r="G20" s="6">
        <f t="shared" si="0"/>
        <v>2433.55867</v>
      </c>
      <c r="H20" s="6">
        <f t="shared" si="1"/>
        <v>5428.495</v>
      </c>
      <c r="I20" s="6">
        <f t="shared" si="2"/>
        <v>2804.72846</v>
      </c>
      <c r="J20" s="6">
        <f t="shared" si="3"/>
        <v>115.25214060279878</v>
      </c>
    </row>
    <row r="21" spans="1:10" ht="25.5">
      <c r="A21" s="8" t="s">
        <v>45</v>
      </c>
      <c r="B21" s="8" t="s">
        <v>34</v>
      </c>
      <c r="C21" s="15">
        <v>4719657.1</v>
      </c>
      <c r="D21" s="15">
        <v>2360297.6</v>
      </c>
      <c r="E21" s="28">
        <v>4775370</v>
      </c>
      <c r="F21" s="28">
        <v>2609649.46</v>
      </c>
      <c r="G21" s="10">
        <f t="shared" si="0"/>
        <v>2360.2976</v>
      </c>
      <c r="H21" s="10">
        <f t="shared" si="1"/>
        <v>4775.37</v>
      </c>
      <c r="I21" s="10">
        <f t="shared" si="2"/>
        <v>2609.64946</v>
      </c>
      <c r="J21" s="10">
        <f t="shared" si="3"/>
        <v>110.5644245878147</v>
      </c>
    </row>
    <row r="22" spans="1:10" ht="15">
      <c r="A22" s="8" t="s">
        <v>5</v>
      </c>
      <c r="B22" s="8" t="s">
        <v>25</v>
      </c>
      <c r="C22" s="15">
        <v>369686</v>
      </c>
      <c r="D22" s="15">
        <v>72061.07</v>
      </c>
      <c r="E22" s="28">
        <v>429575</v>
      </c>
      <c r="F22" s="28">
        <v>179729</v>
      </c>
      <c r="G22" s="10">
        <f t="shared" si="0"/>
        <v>72.06107</v>
      </c>
      <c r="H22" s="10">
        <f t="shared" si="1"/>
        <v>429.575</v>
      </c>
      <c r="I22" s="10">
        <f t="shared" si="2"/>
        <v>179.729</v>
      </c>
      <c r="J22" s="10">
        <f t="shared" si="3"/>
        <v>249.41206118643535</v>
      </c>
    </row>
    <row r="23" spans="1:10" ht="25.5">
      <c r="A23" s="8" t="s">
        <v>20</v>
      </c>
      <c r="B23" s="8" t="s">
        <v>53</v>
      </c>
      <c r="C23" s="15">
        <v>95645.7</v>
      </c>
      <c r="D23" s="15">
        <v>1200</v>
      </c>
      <c r="E23" s="28">
        <v>223550</v>
      </c>
      <c r="F23" s="28">
        <v>15350</v>
      </c>
      <c r="G23" s="10">
        <f t="shared" si="0"/>
        <v>1.2</v>
      </c>
      <c r="H23" s="10">
        <f t="shared" si="1"/>
        <v>223.55</v>
      </c>
      <c r="I23" s="10">
        <f t="shared" si="2"/>
        <v>15.35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SUM(C25:C28)</f>
        <v>42626297.769999996</v>
      </c>
      <c r="D24" s="5">
        <f>SUM(D25:D28)</f>
        <v>12705377.99</v>
      </c>
      <c r="E24" s="5">
        <f>SUM(E25:E28)</f>
        <v>43207258.239999995</v>
      </c>
      <c r="F24" s="5">
        <f>SUM(F25:F28)</f>
        <v>12643433.32</v>
      </c>
      <c r="G24" s="6">
        <f t="shared" si="0"/>
        <v>12705.37799</v>
      </c>
      <c r="H24" s="6">
        <f t="shared" si="1"/>
        <v>43207.258239999996</v>
      </c>
      <c r="I24" s="6">
        <f t="shared" si="2"/>
        <v>12643.43332</v>
      </c>
      <c r="J24" s="6">
        <f t="shared" si="3"/>
        <v>99.5124531513446</v>
      </c>
    </row>
    <row r="25" spans="1:10" ht="15">
      <c r="A25" s="8" t="s">
        <v>93</v>
      </c>
      <c r="B25" s="8" t="s">
        <v>65</v>
      </c>
      <c r="C25" s="15">
        <v>1015280</v>
      </c>
      <c r="D25" s="15">
        <v>18180</v>
      </c>
      <c r="E25" s="28">
        <v>1294200</v>
      </c>
      <c r="F25" s="28">
        <v>0</v>
      </c>
      <c r="G25" s="10">
        <f t="shared" si="0"/>
        <v>18.18</v>
      </c>
      <c r="H25" s="10">
        <f t="shared" si="1"/>
        <v>1294.2</v>
      </c>
      <c r="I25" s="10">
        <f t="shared" si="2"/>
        <v>0</v>
      </c>
      <c r="J25" s="10">
        <v>0</v>
      </c>
    </row>
    <row r="26" spans="1:10" ht="15">
      <c r="A26" s="8" t="s">
        <v>112</v>
      </c>
      <c r="B26" s="8" t="s">
        <v>111</v>
      </c>
      <c r="C26" s="9"/>
      <c r="D26" s="9"/>
      <c r="E26" s="28">
        <v>850000</v>
      </c>
      <c r="F26" s="28">
        <v>0</v>
      </c>
      <c r="G26" s="10">
        <f t="shared" si="0"/>
        <v>0</v>
      </c>
      <c r="H26" s="10">
        <f t="shared" si="1"/>
        <v>850</v>
      </c>
      <c r="I26" s="10">
        <f t="shared" si="2"/>
        <v>0</v>
      </c>
      <c r="J26" s="10">
        <v>0</v>
      </c>
    </row>
    <row r="27" spans="1:10" ht="15">
      <c r="A27" s="8" t="s">
        <v>72</v>
      </c>
      <c r="B27" s="8" t="s">
        <v>97</v>
      </c>
      <c r="C27" s="9">
        <v>18475503.12</v>
      </c>
      <c r="D27" s="15">
        <v>2661384.35</v>
      </c>
      <c r="E27" s="28">
        <v>19877715.24</v>
      </c>
      <c r="F27" s="28">
        <v>3345677.77</v>
      </c>
      <c r="G27" s="10">
        <f t="shared" si="0"/>
        <v>2661.3843500000003</v>
      </c>
      <c r="H27" s="10">
        <f t="shared" si="1"/>
        <v>19877.715239999998</v>
      </c>
      <c r="I27" s="10">
        <f t="shared" si="2"/>
        <v>3345.6777700000002</v>
      </c>
      <c r="J27" s="10">
        <f t="shared" si="3"/>
        <v>125.7119352189773</v>
      </c>
    </row>
    <row r="28" spans="1:10" ht="15">
      <c r="A28" s="8" t="s">
        <v>88</v>
      </c>
      <c r="B28" s="8" t="s">
        <v>29</v>
      </c>
      <c r="C28" s="15">
        <v>23135514.65</v>
      </c>
      <c r="D28" s="15">
        <v>10025813.64</v>
      </c>
      <c r="E28" s="28">
        <v>21185343</v>
      </c>
      <c r="F28" s="28">
        <v>9297755.55</v>
      </c>
      <c r="G28" s="10">
        <f t="shared" si="0"/>
        <v>10025.81364</v>
      </c>
      <c r="H28" s="10">
        <f t="shared" si="1"/>
        <v>21185.343</v>
      </c>
      <c r="I28" s="10">
        <f t="shared" si="2"/>
        <v>9297.75555</v>
      </c>
      <c r="J28" s="10">
        <f t="shared" si="3"/>
        <v>92.73816454062874</v>
      </c>
    </row>
    <row r="29" spans="1:10" s="7" customFormat="1" ht="14.25">
      <c r="A29" s="4" t="s">
        <v>6</v>
      </c>
      <c r="B29" s="4" t="s">
        <v>33</v>
      </c>
      <c r="C29" s="5">
        <f>SUM(C30:C33)</f>
        <v>30218476.24</v>
      </c>
      <c r="D29" s="5">
        <f>SUM(D30:D33)</f>
        <v>12939891.920000002</v>
      </c>
      <c r="E29" s="5">
        <f>SUM(E30:E33)</f>
        <v>51527041.05</v>
      </c>
      <c r="F29" s="5">
        <f>SUM(F30:F33)</f>
        <v>24246937.509999998</v>
      </c>
      <c r="G29" s="6">
        <f t="shared" si="0"/>
        <v>12939.891920000002</v>
      </c>
      <c r="H29" s="6">
        <f t="shared" si="1"/>
        <v>51527.04105</v>
      </c>
      <c r="I29" s="6">
        <f t="shared" si="2"/>
        <v>24246.937509999996</v>
      </c>
      <c r="J29" s="6">
        <f t="shared" si="3"/>
        <v>187.3812985448799</v>
      </c>
    </row>
    <row r="30" spans="1:10" ht="15">
      <c r="A30" s="8" t="s">
        <v>74</v>
      </c>
      <c r="B30" s="8" t="s">
        <v>48</v>
      </c>
      <c r="C30" s="15">
        <v>855000</v>
      </c>
      <c r="D30" s="15">
        <v>855000</v>
      </c>
      <c r="E30" s="28">
        <v>5490800</v>
      </c>
      <c r="F30" s="28">
        <v>3340800</v>
      </c>
      <c r="G30" s="10">
        <f t="shared" si="0"/>
        <v>855</v>
      </c>
      <c r="H30" s="10">
        <f t="shared" si="1"/>
        <v>5490.8</v>
      </c>
      <c r="I30" s="10">
        <f t="shared" si="2"/>
        <v>3340.8</v>
      </c>
      <c r="J30" s="10"/>
    </row>
    <row r="31" spans="1:10" ht="15">
      <c r="A31" s="8" t="s">
        <v>90</v>
      </c>
      <c r="B31" s="8" t="s">
        <v>67</v>
      </c>
      <c r="C31" s="15">
        <v>20767007.74</v>
      </c>
      <c r="D31" s="15">
        <v>10078473.72</v>
      </c>
      <c r="E31" s="28">
        <v>28255024.24</v>
      </c>
      <c r="F31" s="28">
        <v>8496513.45</v>
      </c>
      <c r="G31" s="10">
        <f t="shared" si="0"/>
        <v>10078.47372</v>
      </c>
      <c r="H31" s="10">
        <f t="shared" si="1"/>
        <v>28255.02424</v>
      </c>
      <c r="I31" s="10">
        <f t="shared" si="2"/>
        <v>8496.513449999999</v>
      </c>
      <c r="J31" s="10">
        <f>I31/G31*100</f>
        <v>84.30357300172628</v>
      </c>
    </row>
    <row r="32" spans="1:10" ht="15">
      <c r="A32" s="8" t="s">
        <v>27</v>
      </c>
      <c r="B32" s="8" t="s">
        <v>38</v>
      </c>
      <c r="C32" s="15">
        <v>7964485.5</v>
      </c>
      <c r="D32" s="15">
        <v>1800795.24</v>
      </c>
      <c r="E32" s="28">
        <v>11684185.81</v>
      </c>
      <c r="F32" s="28">
        <v>6765396.72</v>
      </c>
      <c r="G32" s="10">
        <f t="shared" si="0"/>
        <v>1800.79524</v>
      </c>
      <c r="H32" s="10">
        <f t="shared" si="1"/>
        <v>11684.18581</v>
      </c>
      <c r="I32" s="10">
        <f t="shared" si="2"/>
        <v>6765.39672</v>
      </c>
      <c r="J32" s="10">
        <f t="shared" si="3"/>
        <v>375.68939375917057</v>
      </c>
    </row>
    <row r="33" spans="1:10" ht="25.5">
      <c r="A33" s="8" t="s">
        <v>75</v>
      </c>
      <c r="B33" s="8" t="s">
        <v>80</v>
      </c>
      <c r="C33" s="15">
        <v>631983</v>
      </c>
      <c r="D33" s="15">
        <v>205622.96</v>
      </c>
      <c r="E33" s="28">
        <v>6097031</v>
      </c>
      <c r="F33" s="28">
        <v>5644227.34</v>
      </c>
      <c r="G33" s="10">
        <f t="shared" si="0"/>
        <v>205.62295999999998</v>
      </c>
      <c r="H33" s="10">
        <f t="shared" si="1"/>
        <v>6097.031</v>
      </c>
      <c r="I33" s="10">
        <f t="shared" si="2"/>
        <v>5644.2273399999995</v>
      </c>
      <c r="J33" s="10">
        <f t="shared" si="3"/>
        <v>2744.940224574143</v>
      </c>
    </row>
    <row r="34" spans="1:10" s="7" customFormat="1" ht="14.25">
      <c r="A34" s="4" t="s">
        <v>69</v>
      </c>
      <c r="B34" s="4" t="s">
        <v>9</v>
      </c>
      <c r="C34" s="5">
        <f>SUM(C35:C39)</f>
        <v>500224770.12</v>
      </c>
      <c r="D34" s="5">
        <f>SUM(D35:D39)</f>
        <v>267746124.68</v>
      </c>
      <c r="E34" s="5">
        <f>SUM(E35:E39)</f>
        <v>607369883.5</v>
      </c>
      <c r="F34" s="5">
        <f>SUM(F35:F39)</f>
        <v>320537246.48</v>
      </c>
      <c r="G34" s="6">
        <f t="shared" si="0"/>
        <v>267746.12468</v>
      </c>
      <c r="H34" s="6">
        <f t="shared" si="1"/>
        <v>607369.8835</v>
      </c>
      <c r="I34" s="6">
        <f t="shared" si="2"/>
        <v>320537.24648000003</v>
      </c>
      <c r="J34" s="6">
        <f t="shared" si="3"/>
        <v>119.7168574757502</v>
      </c>
    </row>
    <row r="35" spans="1:10" ht="15">
      <c r="A35" s="8" t="s">
        <v>77</v>
      </c>
      <c r="B35" s="8" t="s">
        <v>31</v>
      </c>
      <c r="C35" s="15">
        <v>96107051.68</v>
      </c>
      <c r="D35" s="15">
        <v>48947571.04</v>
      </c>
      <c r="E35" s="28">
        <v>147648376</v>
      </c>
      <c r="F35" s="28">
        <v>61993528.78</v>
      </c>
      <c r="G35" s="10">
        <f t="shared" si="0"/>
        <v>48947.57104</v>
      </c>
      <c r="H35" s="10">
        <f t="shared" si="1"/>
        <v>147648.376</v>
      </c>
      <c r="I35" s="10">
        <f t="shared" si="2"/>
        <v>61993.52878</v>
      </c>
      <c r="J35" s="10">
        <f t="shared" si="3"/>
        <v>126.65292161144998</v>
      </c>
    </row>
    <row r="36" spans="1:10" ht="15">
      <c r="A36" s="8" t="s">
        <v>41</v>
      </c>
      <c r="B36" s="8" t="s">
        <v>47</v>
      </c>
      <c r="C36" s="15">
        <v>345472776.84</v>
      </c>
      <c r="D36" s="15">
        <v>180255971.96</v>
      </c>
      <c r="E36" s="28">
        <v>398057125.5</v>
      </c>
      <c r="F36" s="28">
        <v>219411561.72</v>
      </c>
      <c r="G36" s="10">
        <f t="shared" si="0"/>
        <v>180255.97196</v>
      </c>
      <c r="H36" s="10">
        <f t="shared" si="1"/>
        <v>398057.1255</v>
      </c>
      <c r="I36" s="10">
        <f t="shared" si="2"/>
        <v>219411.56172</v>
      </c>
      <c r="J36" s="10">
        <f t="shared" si="3"/>
        <v>121.7222149891871</v>
      </c>
    </row>
    <row r="37" spans="1:10" ht="15">
      <c r="A37" s="8" t="s">
        <v>18</v>
      </c>
      <c r="B37" s="8" t="s">
        <v>21</v>
      </c>
      <c r="C37" s="15">
        <v>37481358.22</v>
      </c>
      <c r="D37" s="15">
        <v>27167949.21</v>
      </c>
      <c r="E37" s="28">
        <v>40333950</v>
      </c>
      <c r="F37" s="28">
        <v>26464686.96</v>
      </c>
      <c r="G37" s="10">
        <f t="shared" si="0"/>
        <v>27167.949210000002</v>
      </c>
      <c r="H37" s="10">
        <f t="shared" si="1"/>
        <v>40333.95</v>
      </c>
      <c r="I37" s="10">
        <f t="shared" si="2"/>
        <v>26464.68696</v>
      </c>
      <c r="J37" s="10">
        <f t="shared" si="3"/>
        <v>97.41142680824379</v>
      </c>
    </row>
    <row r="38" spans="1:10" ht="15">
      <c r="A38" s="8" t="s">
        <v>42</v>
      </c>
      <c r="B38" s="8" t="s">
        <v>50</v>
      </c>
      <c r="C38" s="15">
        <v>2390638</v>
      </c>
      <c r="D38" s="15">
        <v>1602039.8</v>
      </c>
      <c r="E38" s="28">
        <v>498910</v>
      </c>
      <c r="F38" s="28">
        <v>147881.04</v>
      </c>
      <c r="G38" s="10">
        <f t="shared" si="0"/>
        <v>1602.0398</v>
      </c>
      <c r="H38" s="10">
        <f t="shared" si="1"/>
        <v>498.91</v>
      </c>
      <c r="I38" s="10">
        <f t="shared" si="2"/>
        <v>147.88104</v>
      </c>
      <c r="J38" s="10">
        <f t="shared" si="3"/>
        <v>9.230796887817643</v>
      </c>
    </row>
    <row r="39" spans="1:10" ht="15">
      <c r="A39" s="8" t="s">
        <v>15</v>
      </c>
      <c r="B39" s="8" t="s">
        <v>89</v>
      </c>
      <c r="C39" s="15">
        <v>18772945.38</v>
      </c>
      <c r="D39" s="15">
        <v>9772592.67</v>
      </c>
      <c r="E39" s="28">
        <v>20831522</v>
      </c>
      <c r="F39" s="28">
        <v>12519587.98</v>
      </c>
      <c r="G39" s="10">
        <f t="shared" si="0"/>
        <v>9772.59267</v>
      </c>
      <c r="H39" s="10">
        <f t="shared" si="1"/>
        <v>20831.522</v>
      </c>
      <c r="I39" s="10">
        <f t="shared" si="2"/>
        <v>12519.58798</v>
      </c>
      <c r="J39" s="10">
        <f t="shared" si="3"/>
        <v>128.10917637478897</v>
      </c>
    </row>
    <row r="40" spans="1:10" s="7" customFormat="1" ht="14.25">
      <c r="A40" s="4" t="s">
        <v>86</v>
      </c>
      <c r="B40" s="4" t="s">
        <v>26</v>
      </c>
      <c r="C40" s="5">
        <f>SUM(C41:C42)</f>
        <v>84619570.92</v>
      </c>
      <c r="D40" s="5">
        <f>SUM(D41:D42)</f>
        <v>48412609.339999996</v>
      </c>
      <c r="E40" s="5">
        <f>SUM(E41:E42)</f>
        <v>82312792.46</v>
      </c>
      <c r="F40" s="5">
        <f>SUM(F41:F42)</f>
        <v>44356807.46</v>
      </c>
      <c r="G40" s="6">
        <f t="shared" si="0"/>
        <v>48412.609339999995</v>
      </c>
      <c r="H40" s="6">
        <f t="shared" si="1"/>
        <v>82312.79246</v>
      </c>
      <c r="I40" s="6">
        <f t="shared" si="2"/>
        <v>44356.80746</v>
      </c>
      <c r="J40" s="6">
        <f t="shared" si="3"/>
        <v>91.62242660477926</v>
      </c>
    </row>
    <row r="41" spans="1:10" ht="15">
      <c r="A41" s="8" t="s">
        <v>30</v>
      </c>
      <c r="B41" s="8" t="s">
        <v>92</v>
      </c>
      <c r="C41" s="15">
        <v>74288941.43</v>
      </c>
      <c r="D41" s="15">
        <v>42680011.26</v>
      </c>
      <c r="E41" s="28">
        <v>71982620.46</v>
      </c>
      <c r="F41" s="28">
        <v>38185084.75</v>
      </c>
      <c r="G41" s="10">
        <f t="shared" si="0"/>
        <v>42680.01126</v>
      </c>
      <c r="H41" s="10">
        <f t="shared" si="1"/>
        <v>71982.62045999999</v>
      </c>
      <c r="I41" s="10">
        <f t="shared" si="2"/>
        <v>38185.08475</v>
      </c>
      <c r="J41" s="10">
        <f t="shared" si="3"/>
        <v>89.46830992471486</v>
      </c>
    </row>
    <row r="42" spans="1:10" ht="15">
      <c r="A42" s="8" t="s">
        <v>91</v>
      </c>
      <c r="B42" s="8" t="s">
        <v>55</v>
      </c>
      <c r="C42" s="15">
        <v>10330629.49</v>
      </c>
      <c r="D42" s="15">
        <v>5732598.08</v>
      </c>
      <c r="E42" s="28">
        <v>10330172</v>
      </c>
      <c r="F42" s="28">
        <v>6171722.71</v>
      </c>
      <c r="G42" s="10">
        <f t="shared" si="0"/>
        <v>5732.59808</v>
      </c>
      <c r="H42" s="10">
        <f t="shared" si="1"/>
        <v>10330.172</v>
      </c>
      <c r="I42" s="10">
        <f t="shared" si="2"/>
        <v>6171.72271</v>
      </c>
      <c r="J42" s="10">
        <f t="shared" si="3"/>
        <v>107.66013287294685</v>
      </c>
    </row>
    <row r="43" spans="1:10" s="7" customFormat="1" ht="14.25">
      <c r="A43" s="4" t="s">
        <v>4</v>
      </c>
      <c r="B43" s="4" t="s">
        <v>40</v>
      </c>
      <c r="C43" s="5">
        <f>SUM(C44:C47)</f>
        <v>7195070.66</v>
      </c>
      <c r="D43" s="5">
        <f>SUM(D44:D47)</f>
        <v>2724401.1799999997</v>
      </c>
      <c r="E43" s="5">
        <f>SUM(E44:E47)</f>
        <v>4828698.79</v>
      </c>
      <c r="F43" s="5">
        <f>SUM(F44:F47)</f>
        <v>2727562.79</v>
      </c>
      <c r="G43" s="6">
        <f t="shared" si="0"/>
        <v>2724.40118</v>
      </c>
      <c r="H43" s="6">
        <f t="shared" si="1"/>
        <v>4828.69879</v>
      </c>
      <c r="I43" s="6">
        <f t="shared" si="2"/>
        <v>2727.56279</v>
      </c>
      <c r="J43" s="6">
        <f t="shared" si="3"/>
        <v>100.11604788689748</v>
      </c>
    </row>
    <row r="44" spans="1:10" ht="15">
      <c r="A44" s="8" t="s">
        <v>84</v>
      </c>
      <c r="B44" s="8" t="s">
        <v>14</v>
      </c>
      <c r="C44" s="15">
        <v>1345723.19</v>
      </c>
      <c r="D44" s="15">
        <v>676148.84</v>
      </c>
      <c r="E44" s="28">
        <v>1335960</v>
      </c>
      <c r="F44" s="28">
        <v>587249.7</v>
      </c>
      <c r="G44" s="10">
        <f t="shared" si="0"/>
        <v>676.14884</v>
      </c>
      <c r="H44" s="10">
        <f t="shared" si="1"/>
        <v>1335.96</v>
      </c>
      <c r="I44" s="10">
        <f t="shared" si="2"/>
        <v>587.2497</v>
      </c>
      <c r="J44" s="10">
        <f t="shared" si="3"/>
        <v>86.85213450931897</v>
      </c>
    </row>
    <row r="45" spans="1:10" ht="15">
      <c r="A45" s="8" t="s">
        <v>16</v>
      </c>
      <c r="B45" s="8" t="s">
        <v>54</v>
      </c>
      <c r="C45" s="15">
        <v>512351.23</v>
      </c>
      <c r="D45" s="15">
        <v>512351.23</v>
      </c>
      <c r="E45" s="28">
        <v>359749.52</v>
      </c>
      <c r="F45" s="28">
        <v>359749.41</v>
      </c>
      <c r="G45" s="10">
        <f t="shared" si="0"/>
        <v>512.35123</v>
      </c>
      <c r="H45" s="10">
        <f t="shared" si="1"/>
        <v>359.74952</v>
      </c>
      <c r="I45" s="10">
        <f t="shared" si="2"/>
        <v>359.74940999999995</v>
      </c>
      <c r="J45" s="10">
        <f t="shared" si="3"/>
        <v>70.21538915794152</v>
      </c>
    </row>
    <row r="46" spans="1:10" ht="15">
      <c r="A46" s="8" t="s">
        <v>96</v>
      </c>
      <c r="B46" s="8" t="s">
        <v>73</v>
      </c>
      <c r="C46" s="15">
        <v>5248996.24</v>
      </c>
      <c r="D46" s="15">
        <v>1463951.11</v>
      </c>
      <c r="E46" s="28">
        <v>3037989.27</v>
      </c>
      <c r="F46" s="28">
        <v>1707563.68</v>
      </c>
      <c r="G46" s="10">
        <f t="shared" si="0"/>
        <v>1463.9511100000002</v>
      </c>
      <c r="H46" s="10">
        <f t="shared" si="1"/>
        <v>3037.98927</v>
      </c>
      <c r="I46" s="10">
        <f t="shared" si="2"/>
        <v>1707.56368</v>
      </c>
      <c r="J46" s="10">
        <f t="shared" si="3"/>
        <v>116.6407585838027</v>
      </c>
    </row>
    <row r="47" spans="1:10" ht="15">
      <c r="A47" s="8" t="s">
        <v>17</v>
      </c>
      <c r="B47" s="8" t="s">
        <v>63</v>
      </c>
      <c r="C47" s="15">
        <v>88000</v>
      </c>
      <c r="D47" s="15">
        <v>71950</v>
      </c>
      <c r="E47" s="28">
        <v>95000</v>
      </c>
      <c r="F47" s="28">
        <v>73000</v>
      </c>
      <c r="G47" s="10">
        <f t="shared" si="0"/>
        <v>71.95</v>
      </c>
      <c r="H47" s="10">
        <f t="shared" si="1"/>
        <v>95</v>
      </c>
      <c r="I47" s="10">
        <f t="shared" si="2"/>
        <v>73</v>
      </c>
      <c r="J47" s="10">
        <f t="shared" si="3"/>
        <v>101.4593467685893</v>
      </c>
    </row>
    <row r="48" spans="1:10" s="7" customFormat="1" ht="14.25">
      <c r="A48" s="4" t="s">
        <v>83</v>
      </c>
      <c r="B48" s="4" t="s">
        <v>8</v>
      </c>
      <c r="C48" s="5">
        <f>SUM(C49:C50)</f>
        <v>22715091.27</v>
      </c>
      <c r="D48" s="5">
        <f>SUM(D49:D50)</f>
        <v>11194877.97</v>
      </c>
      <c r="E48" s="5">
        <f>SUM(E49:E50)</f>
        <v>21267706.22</v>
      </c>
      <c r="F48" s="5">
        <f>SUM(F49:F50)</f>
        <v>16093254.29</v>
      </c>
      <c r="G48" s="6">
        <f t="shared" si="0"/>
        <v>11194.877970000001</v>
      </c>
      <c r="H48" s="6">
        <f t="shared" si="1"/>
        <v>21267.70622</v>
      </c>
      <c r="I48" s="6">
        <f t="shared" si="2"/>
        <v>16093.254289999999</v>
      </c>
      <c r="J48" s="6">
        <f t="shared" si="3"/>
        <v>143.75551330819908</v>
      </c>
    </row>
    <row r="49" spans="1:10" ht="15">
      <c r="A49" s="8" t="s">
        <v>59</v>
      </c>
      <c r="B49" s="8" t="s">
        <v>28</v>
      </c>
      <c r="C49" s="15">
        <v>665900</v>
      </c>
      <c r="D49" s="15">
        <v>539736</v>
      </c>
      <c r="E49" s="28">
        <v>3481980</v>
      </c>
      <c r="F49" s="28">
        <v>3174417</v>
      </c>
      <c r="G49" s="10">
        <f t="shared" si="0"/>
        <v>539.736</v>
      </c>
      <c r="H49" s="10">
        <f t="shared" si="1"/>
        <v>3481.98</v>
      </c>
      <c r="I49" s="10">
        <f t="shared" si="2"/>
        <v>3174.417</v>
      </c>
      <c r="J49" s="10">
        <f t="shared" si="3"/>
        <v>588.142536351105</v>
      </c>
    </row>
    <row r="50" spans="1:10" ht="15">
      <c r="A50" s="8" t="s">
        <v>64</v>
      </c>
      <c r="B50" s="8" t="s">
        <v>57</v>
      </c>
      <c r="C50" s="15">
        <v>22049191.27</v>
      </c>
      <c r="D50" s="15">
        <v>10655141.97</v>
      </c>
      <c r="E50" s="28">
        <v>17785726.22</v>
      </c>
      <c r="F50" s="28">
        <v>12918837.29</v>
      </c>
      <c r="G50" s="10">
        <f t="shared" si="0"/>
        <v>10655.14197</v>
      </c>
      <c r="H50" s="10">
        <f t="shared" si="1"/>
        <v>17785.72622</v>
      </c>
      <c r="I50" s="10">
        <f t="shared" si="2"/>
        <v>12918.83729</v>
      </c>
      <c r="J50" s="10">
        <f t="shared" si="3"/>
        <v>121.24509768498184</v>
      </c>
    </row>
    <row r="51" spans="1:10" s="7" customFormat="1" ht="14.25">
      <c r="A51" s="4" t="s">
        <v>51</v>
      </c>
      <c r="B51" s="4" t="s">
        <v>24</v>
      </c>
      <c r="C51" s="5">
        <f>C52</f>
        <v>2243973.85</v>
      </c>
      <c r="D51" s="5">
        <f>D52</f>
        <v>1070733.97</v>
      </c>
      <c r="E51" s="5">
        <f>E52</f>
        <v>2360140</v>
      </c>
      <c r="F51" s="5">
        <f>F52</f>
        <v>1206482.35</v>
      </c>
      <c r="G51" s="6">
        <f t="shared" si="0"/>
        <v>1070.73397</v>
      </c>
      <c r="H51" s="6">
        <f t="shared" si="1"/>
        <v>2360.14</v>
      </c>
      <c r="I51" s="6">
        <f t="shared" si="2"/>
        <v>1206.48235</v>
      </c>
      <c r="J51" s="6">
        <f t="shared" si="3"/>
        <v>112.67806792381865</v>
      </c>
    </row>
    <row r="52" spans="1:10" ht="15">
      <c r="A52" s="8" t="s">
        <v>66</v>
      </c>
      <c r="B52" s="8" t="s">
        <v>13</v>
      </c>
      <c r="C52" s="15">
        <v>2243973.85</v>
      </c>
      <c r="D52" s="15">
        <v>1070733.97</v>
      </c>
      <c r="E52" s="28">
        <v>2360140</v>
      </c>
      <c r="F52" s="28">
        <v>1206482.35</v>
      </c>
      <c r="G52" s="10">
        <f t="shared" si="0"/>
        <v>1070.73397</v>
      </c>
      <c r="H52" s="10">
        <f t="shared" si="1"/>
        <v>2360.14</v>
      </c>
      <c r="I52" s="10">
        <f t="shared" si="2"/>
        <v>1206.48235</v>
      </c>
      <c r="J52" s="10">
        <f t="shared" si="3"/>
        <v>112.67806792381865</v>
      </c>
    </row>
    <row r="53" spans="1:10" s="7" customFormat="1" ht="25.5">
      <c r="A53" s="4" t="s">
        <v>61</v>
      </c>
      <c r="B53" s="4" t="s">
        <v>87</v>
      </c>
      <c r="C53" s="5">
        <f>C54</f>
        <v>0</v>
      </c>
      <c r="D53" s="5">
        <f>D54</f>
        <v>0</v>
      </c>
      <c r="E53" s="5">
        <f>E54</f>
        <v>20000</v>
      </c>
      <c r="F53" s="5">
        <f>F54</f>
        <v>0</v>
      </c>
      <c r="G53" s="6">
        <f t="shared" si="0"/>
        <v>0</v>
      </c>
      <c r="H53" s="6">
        <f t="shared" si="1"/>
        <v>20</v>
      </c>
      <c r="I53" s="6">
        <f t="shared" si="2"/>
        <v>0</v>
      </c>
      <c r="J53" s="6">
        <v>0</v>
      </c>
    </row>
    <row r="54" spans="1:10" ht="25.5">
      <c r="A54" s="8" t="s">
        <v>56</v>
      </c>
      <c r="B54" s="8" t="s">
        <v>7</v>
      </c>
      <c r="C54" s="9"/>
      <c r="D54" s="9">
        <v>0</v>
      </c>
      <c r="E54" s="28">
        <v>20000</v>
      </c>
      <c r="F54" s="28">
        <v>0</v>
      </c>
      <c r="G54" s="10">
        <f t="shared" si="0"/>
        <v>0</v>
      </c>
      <c r="H54" s="10">
        <f t="shared" si="1"/>
        <v>20</v>
      </c>
      <c r="I54" s="10">
        <f t="shared" si="2"/>
        <v>0</v>
      </c>
      <c r="J54" s="10"/>
    </row>
    <row r="55" spans="1:10" s="7" customFormat="1" ht="38.25" customHeight="1" hidden="1">
      <c r="A55" s="4" t="s">
        <v>78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6">
        <f t="shared" si="0"/>
        <v>0</v>
      </c>
      <c r="H55" s="6">
        <f t="shared" si="1"/>
        <v>0</v>
      </c>
      <c r="I55" s="6">
        <f t="shared" si="2"/>
        <v>0</v>
      </c>
      <c r="J55" s="6" t="e">
        <f t="shared" si="3"/>
        <v>#DIV/0!</v>
      </c>
    </row>
    <row r="56" spans="1:10" ht="38.25" customHeight="1" hidden="1">
      <c r="A56" s="8" t="s">
        <v>98</v>
      </c>
      <c r="B56" s="8" t="s">
        <v>71</v>
      </c>
      <c r="C56" s="9">
        <v>0</v>
      </c>
      <c r="D56" s="9">
        <v>0</v>
      </c>
      <c r="E56" s="9">
        <v>0</v>
      </c>
      <c r="F56" s="9">
        <v>0</v>
      </c>
      <c r="G56" s="10">
        <f t="shared" si="0"/>
        <v>0</v>
      </c>
      <c r="H56" s="10">
        <f t="shared" si="1"/>
        <v>0</v>
      </c>
      <c r="I56" s="10">
        <f t="shared" si="2"/>
        <v>0</v>
      </c>
      <c r="J56" s="10" t="e">
        <f t="shared" si="3"/>
        <v>#DIV/0!</v>
      </c>
    </row>
    <row r="57" spans="1:10" ht="15" customHeight="1" hidden="1">
      <c r="A57" s="8" t="s">
        <v>35</v>
      </c>
      <c r="B57" s="8" t="s">
        <v>12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s="7" customFormat="1" ht="14.25">
      <c r="A58" s="4" t="s">
        <v>104</v>
      </c>
      <c r="B58" s="4" t="s">
        <v>81</v>
      </c>
      <c r="C58" s="5">
        <f>C9+C18+C20+C24+C29+C34+C40+C43+C48+C51+C53</f>
        <v>753415238.3499999</v>
      </c>
      <c r="D58" s="5">
        <f>D9+D18+D20+D24+D29+D34+D40+D43+D48+D51+D53</f>
        <v>384611634.52000004</v>
      </c>
      <c r="E58" s="5">
        <f aca="true" t="shared" si="4" ref="C58:I58">E9+E18+E20+E24+E29+E34+E40+E43+E48+E51+E53</f>
        <v>883221114.59</v>
      </c>
      <c r="F58" s="5">
        <f t="shared" si="4"/>
        <v>451525375.5300001</v>
      </c>
      <c r="G58" s="14">
        <f t="shared" si="4"/>
        <v>384611.6345199999</v>
      </c>
      <c r="H58" s="14">
        <f t="shared" si="4"/>
        <v>883221.1145900001</v>
      </c>
      <c r="I58" s="14">
        <f t="shared" si="4"/>
        <v>451525.37553</v>
      </c>
      <c r="J58" s="6">
        <f>I58/G58*100</f>
        <v>117.39774229490206</v>
      </c>
    </row>
    <row r="59" spans="3:6" ht="15">
      <c r="C59" s="2">
        <v>753415238.35</v>
      </c>
      <c r="D59" s="2">
        <v>384611634.52</v>
      </c>
      <c r="E59" s="28">
        <v>883221114.59</v>
      </c>
      <c r="F59" s="28">
        <v>451525375.53</v>
      </c>
    </row>
    <row r="60" spans="3:5" ht="15">
      <c r="C60" s="16">
        <f>C59-C58</f>
        <v>0</v>
      </c>
      <c r="E60" s="16">
        <f>E59-E58</f>
        <v>0</v>
      </c>
    </row>
  </sheetData>
  <sheetProtection/>
  <mergeCells count="12">
    <mergeCell ref="A1:J1"/>
    <mergeCell ref="A2:J2"/>
    <mergeCell ref="C7:D7"/>
    <mergeCell ref="G7:G8"/>
    <mergeCell ref="H7:I7"/>
    <mergeCell ref="J7:J8"/>
    <mergeCell ref="E7:F7"/>
    <mergeCell ref="A3:F3"/>
    <mergeCell ref="A4:F4"/>
    <mergeCell ref="A5:F5"/>
    <mergeCell ref="A7:A8"/>
    <mergeCell ref="B7:B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2023-07-20T08:07:51Z</dcterms:modified>
  <cp:category/>
  <cp:version/>
  <cp:contentType/>
  <cp:contentStatus/>
</cp:coreProperties>
</file>