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580"/>
  </bookViews>
  <sheets>
    <sheet name="СП дек" sheetId="1" r:id="rId1"/>
  </sheets>
  <definedNames>
    <definedName name="_xlnm.Print_Titles" localSheetId="0">'СП дек'!$A:$A</definedName>
    <definedName name="_xlnm.Print_Area" localSheetId="0">'СП дек'!$A$1:$V$19</definedName>
  </definedNames>
  <calcPr calcId="144525"/>
</workbook>
</file>

<file path=xl/calcChain.xml><?xml version="1.0" encoding="utf-8"?>
<calcChain xmlns="http://schemas.openxmlformats.org/spreadsheetml/2006/main">
  <c r="X19" i="1" l="1"/>
  <c r="V19" i="1"/>
  <c r="U19" i="1"/>
  <c r="S19" i="1"/>
  <c r="R19" i="1"/>
  <c r="O19" i="1"/>
  <c r="L19" i="1"/>
  <c r="K19" i="1"/>
  <c r="I19" i="1"/>
  <c r="H19" i="1"/>
  <c r="G19" i="1"/>
  <c r="F19" i="1"/>
  <c r="E19" i="1"/>
  <c r="T18" i="1"/>
  <c r="D18" i="1"/>
  <c r="T17" i="1"/>
  <c r="D17" i="1"/>
  <c r="T16" i="1"/>
  <c r="D16" i="1"/>
  <c r="T15" i="1"/>
  <c r="D15" i="1"/>
  <c r="T14" i="1"/>
  <c r="P14" i="1"/>
  <c r="P19" i="1" s="1"/>
  <c r="N14" i="1"/>
  <c r="N19" i="1" s="1"/>
  <c r="M14" i="1"/>
  <c r="M19" i="1" s="1"/>
  <c r="J19" i="1"/>
  <c r="D14" i="1"/>
  <c r="T13" i="1"/>
  <c r="D13" i="1"/>
  <c r="T12" i="1"/>
  <c r="D12" i="1"/>
  <c r="T11" i="1"/>
  <c r="D11" i="1"/>
  <c r="C19" i="1"/>
  <c r="T10" i="1"/>
  <c r="Q10" i="1"/>
  <c r="Q19" i="1" s="1"/>
  <c r="D10" i="1"/>
  <c r="T9" i="1"/>
  <c r="D9" i="1"/>
  <c r="B9" i="1" s="1"/>
  <c r="X7" i="1"/>
  <c r="W7" i="1"/>
  <c r="V7" i="1"/>
  <c r="U7" i="1"/>
  <c r="J7" i="1"/>
  <c r="I7" i="1"/>
  <c r="H7" i="1"/>
  <c r="G7" i="1"/>
  <c r="E7" i="1"/>
  <c r="C7" i="1"/>
  <c r="B18" i="1" l="1"/>
  <c r="B13" i="1"/>
  <c r="B15" i="1"/>
  <c r="B12" i="1"/>
  <c r="B10" i="1"/>
  <c r="B11" i="1"/>
  <c r="B17" i="1"/>
  <c r="D7" i="1"/>
  <c r="T19" i="1"/>
  <c r="B14" i="1"/>
  <c r="T7" i="1"/>
  <c r="B16" i="1"/>
  <c r="D19" i="1"/>
  <c r="B7" i="1" l="1"/>
  <c r="B19" i="1"/>
</calcChain>
</file>

<file path=xl/sharedStrings.xml><?xml version="1.0" encoding="utf-8"?>
<sst xmlns="http://schemas.openxmlformats.org/spreadsheetml/2006/main" count="44" uniqueCount="43">
  <si>
    <t>Справочная таблица к пояснительной записке</t>
  </si>
  <si>
    <t>Финорган:Д - 5.03.09.0.0.0, К - 5.03.01.0.0.0; Финорган:Д - 5.03.01.0.0.0, К - 5.03.02.0.0.0</t>
  </si>
  <si>
    <t>Администратор [FINLIDIY]</t>
  </si>
  <si>
    <t xml:space="preserve">Распределение межбюджетных трансфертов  сельским поселениям МО "Онгудайский район" </t>
  </si>
  <si>
    <t>Наименование сельских поселений</t>
  </si>
  <si>
    <t>Всего</t>
  </si>
  <si>
    <t xml:space="preserve">исполнение полномочий по  решению  вопросов местного значения сельскими поселениями </t>
  </si>
  <si>
    <t xml:space="preserve">передача полномочий муниципального района </t>
  </si>
  <si>
    <t>Итого</t>
  </si>
  <si>
    <t>Освещение улиц</t>
  </si>
  <si>
    <t>в том числе по направлениям</t>
  </si>
  <si>
    <t>Благоустройство территоий</t>
  </si>
  <si>
    <t>Ограждение мест захоронений</t>
  </si>
  <si>
    <t>Спортивные и детские площадки</t>
  </si>
  <si>
    <t>ремонт стадионов, спортивных залов</t>
  </si>
  <si>
    <t>Ремонт памятника ВОВ</t>
  </si>
  <si>
    <t>Дороги</t>
  </si>
  <si>
    <t>Межевые работы</t>
  </si>
  <si>
    <t>Водонапорные башни</t>
  </si>
  <si>
    <t>Детсад  Каракол (чз Каракол школу)</t>
  </si>
  <si>
    <t>дорожный фонд</t>
  </si>
  <si>
    <t>Отходы</t>
  </si>
  <si>
    <t>ВСЕГО к решению</t>
  </si>
  <si>
    <t>в т.ч.</t>
  </si>
  <si>
    <t>Купчегеньское</t>
  </si>
  <si>
    <t>Ининское</t>
  </si>
  <si>
    <t>Хабаровское</t>
  </si>
  <si>
    <t>Онгудайское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</si>
  <si>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</si>
  <si>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</si>
  <si>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</si>
  <si>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</si>
  <si>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</si>
  <si>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Еловское</t>
  </si>
  <si>
    <t xml:space="preserve">итого </t>
  </si>
  <si>
    <t>приложение к изменениям за апрель 2022г</t>
  </si>
  <si>
    <t xml:space="preserve">МРОТ </t>
  </si>
  <si>
    <t xml:space="preserve">Возврат остатков </t>
  </si>
  <si>
    <t>Обеспечение водой</t>
  </si>
  <si>
    <t xml:space="preserve">Обустройство детской площадки </t>
  </si>
  <si>
    <t>(тыс.рублей)</t>
  </si>
  <si>
    <t>Выполнение наказов избирателей</t>
  </si>
  <si>
    <t>ПСД  на капитальный ремонт ДК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</si>
</sst>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0" fillId="2" borderId="0" xfId="0" applyFont="1" applyFill="1"/>
    <xf numFmtId="4" fontId="0" fillId="0" borderId="0" xfId="0" applyNumberFormat="1" applyFont="1" applyFill="1"/>
    <xf numFmtId="22" fontId="0" fillId="0" borderId="0" xfId="0" applyNumberFormat="1" applyFont="1" applyFill="1"/>
    <xf numFmtId="0" fontId="3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6" xfId="1" applyFont="1" applyFill="1" applyBorder="1" applyAlignment="1">
      <alignment horizontal="center" vertical="center" wrapText="1"/>
    </xf>
    <xf numFmtId="164" fontId="4" fillId="2" borderId="7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center" wrapText="1"/>
    </xf>
    <xf numFmtId="165" fontId="8" fillId="2" borderId="7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9" fillId="0" borderId="9" xfId="0" applyFont="1" applyFill="1" applyBorder="1" applyAlignment="1">
      <alignment wrapText="1"/>
    </xf>
    <xf numFmtId="165" fontId="10" fillId="0" borderId="7" xfId="0" applyNumberFormat="1" applyFont="1" applyFill="1" applyBorder="1"/>
    <xf numFmtId="165" fontId="9" fillId="0" borderId="7" xfId="0" applyNumberFormat="1" applyFont="1" applyFill="1" applyBorder="1"/>
    <xf numFmtId="165" fontId="7" fillId="0" borderId="7" xfId="0" applyNumberFormat="1" applyFont="1" applyFill="1" applyBorder="1"/>
    <xf numFmtId="165" fontId="7" fillId="2" borderId="7" xfId="0" applyNumberFormat="1" applyFont="1" applyFill="1" applyBorder="1"/>
    <xf numFmtId="165" fontId="8" fillId="0" borderId="7" xfId="0" applyNumberFormat="1" applyFont="1" applyFill="1" applyBorder="1"/>
    <xf numFmtId="0" fontId="11" fillId="0" borderId="9" xfId="0" applyFont="1" applyFill="1" applyBorder="1" applyAlignment="1">
      <alignment horizontal="center" wrapText="1"/>
    </xf>
    <xf numFmtId="165" fontId="12" fillId="0" borderId="7" xfId="0" applyNumberFormat="1" applyFont="1" applyFill="1" applyBorder="1"/>
    <xf numFmtId="165" fontId="11" fillId="0" borderId="7" xfId="0" applyNumberFormat="1" applyFont="1" applyFill="1" applyBorder="1"/>
    <xf numFmtId="165" fontId="0" fillId="2" borderId="0" xfId="0" applyNumberFormat="1" applyFont="1" applyFill="1"/>
    <xf numFmtId="0" fontId="12" fillId="0" borderId="7" xfId="0" applyFont="1" applyFill="1" applyBorder="1" applyAlignment="1">
      <alignment horizontal="center" wrapText="1"/>
    </xf>
    <xf numFmtId="165" fontId="10" fillId="2" borderId="7" xfId="0" applyNumberFormat="1" applyFont="1" applyFill="1" applyBorder="1"/>
    <xf numFmtId="164" fontId="4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6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8 2" xfId="6"/>
    <cellStyle name="Обычный 2" xfId="7"/>
    <cellStyle name="Обычный 2 2" xfId="8"/>
    <cellStyle name="Обычный 3" xfId="9"/>
    <cellStyle name="Обычный 3 31" xfId="10"/>
    <cellStyle name="Обычный 6" xfId="11"/>
    <cellStyle name="Обычный 7" xfId="12"/>
    <cellStyle name="Обычный 8" xfId="13"/>
    <cellStyle name="Обычный 9" xfId="14"/>
    <cellStyle name="Финансовый" xfId="1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view="pageBreakPreview" zoomScale="105" zoomScaleNormal="100" zoomScaleSheetLayoutView="105" workbookViewId="0">
      <pane xSplit="2" ySplit="6" topLeftCell="C7" activePane="bottomRight" state="frozen"/>
      <selection activeCell="B65" sqref="B65"/>
      <selection pane="topRight" activeCell="B65" sqref="B65"/>
      <selection pane="bottomLeft" activeCell="B65" sqref="B65"/>
      <selection pane="bottomRight" activeCell="C8" sqref="C8"/>
    </sheetView>
  </sheetViews>
  <sheetFormatPr defaultRowHeight="12.75" x14ac:dyDescent="0.2"/>
  <cols>
    <col min="1" max="1" width="19.28515625" style="1" customWidth="1"/>
    <col min="2" max="2" width="13" style="1" customWidth="1"/>
    <col min="3" max="3" width="11.7109375" style="1" customWidth="1"/>
    <col min="4" max="8" width="11.42578125" style="2" customWidth="1"/>
    <col min="9" max="9" width="9.28515625" style="1" customWidth="1"/>
    <col min="10" max="10" width="9.85546875" style="1" customWidth="1"/>
    <col min="11" max="19" width="11" style="3" hidden="1" customWidth="1"/>
    <col min="20" max="20" width="10.140625" style="1" customWidth="1"/>
    <col min="21" max="21" width="11" style="1" customWidth="1"/>
    <col min="22" max="22" width="9.42578125" style="1" customWidth="1"/>
    <col min="23" max="23" width="6.85546875" style="1" hidden="1" customWidth="1"/>
    <col min="24" max="24" width="8.7109375" style="1" hidden="1" customWidth="1"/>
    <col min="25" max="16384" width="9.140625" style="1"/>
  </cols>
  <sheetData>
    <row r="1" spans="1:30" x14ac:dyDescent="0.2">
      <c r="A1" s="2" t="s">
        <v>0</v>
      </c>
      <c r="Z1" s="4"/>
      <c r="AB1" s="1" t="s">
        <v>1</v>
      </c>
      <c r="AC1" s="1" t="s">
        <v>2</v>
      </c>
      <c r="AD1" s="5">
        <v>43027.635729166665</v>
      </c>
    </row>
    <row r="2" spans="1:30" x14ac:dyDescent="0.2">
      <c r="A2" s="1" t="s">
        <v>40</v>
      </c>
      <c r="E2" s="2" t="s">
        <v>3</v>
      </c>
    </row>
    <row r="3" spans="1:30" ht="21.75" customHeight="1" x14ac:dyDescent="0.2">
      <c r="A3" s="40" t="s">
        <v>4</v>
      </c>
      <c r="B3" s="40" t="s">
        <v>5</v>
      </c>
      <c r="C3" s="43" t="s">
        <v>35</v>
      </c>
      <c r="D3" s="44"/>
      <c r="E3" s="44"/>
      <c r="F3" s="44"/>
      <c r="G3" s="44"/>
      <c r="H3" s="4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6"/>
      <c r="X3" s="7"/>
    </row>
    <row r="4" spans="1:30" ht="41.25" customHeight="1" x14ac:dyDescent="0.2">
      <c r="A4" s="41"/>
      <c r="B4" s="41"/>
      <c r="C4" s="46" t="s">
        <v>6</v>
      </c>
      <c r="D4" s="47"/>
      <c r="E4" s="47"/>
      <c r="F4" s="47"/>
      <c r="G4" s="47"/>
      <c r="H4" s="47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6" t="s">
        <v>7</v>
      </c>
      <c r="U4" s="49"/>
      <c r="V4" s="50"/>
      <c r="W4" s="50"/>
      <c r="X4" s="51"/>
    </row>
    <row r="5" spans="1:30" ht="23.25" customHeight="1" x14ac:dyDescent="0.2">
      <c r="A5" s="41"/>
      <c r="B5" s="41"/>
      <c r="C5" s="8"/>
      <c r="D5" s="39" t="s">
        <v>8</v>
      </c>
      <c r="E5" s="39" t="s">
        <v>39</v>
      </c>
      <c r="F5" s="39" t="s">
        <v>38</v>
      </c>
      <c r="G5" s="39" t="s">
        <v>42</v>
      </c>
      <c r="H5" s="39" t="s">
        <v>37</v>
      </c>
      <c r="I5" s="35" t="s">
        <v>9</v>
      </c>
      <c r="J5" s="35" t="s">
        <v>41</v>
      </c>
      <c r="K5" s="37" t="s">
        <v>10</v>
      </c>
      <c r="L5" s="37"/>
      <c r="M5" s="38"/>
      <c r="N5" s="38"/>
      <c r="O5" s="38"/>
      <c r="P5" s="38"/>
      <c r="Q5" s="38"/>
      <c r="R5" s="38"/>
      <c r="S5" s="38"/>
      <c r="T5" s="9"/>
      <c r="U5" s="10"/>
      <c r="V5" s="11"/>
      <c r="W5" s="11"/>
      <c r="X5" s="12"/>
    </row>
    <row r="6" spans="1:30" s="17" customFormat="1" ht="104.25" customHeight="1" x14ac:dyDescent="0.2">
      <c r="A6" s="42"/>
      <c r="B6" s="42"/>
      <c r="C6" s="13" t="s">
        <v>36</v>
      </c>
      <c r="D6" s="36"/>
      <c r="E6" s="36"/>
      <c r="F6" s="36"/>
      <c r="G6" s="36"/>
      <c r="H6" s="36"/>
      <c r="I6" s="36"/>
      <c r="J6" s="36"/>
      <c r="K6" s="14" t="s">
        <v>11</v>
      </c>
      <c r="L6" s="14" t="s">
        <v>12</v>
      </c>
      <c r="M6" s="15" t="s">
        <v>13</v>
      </c>
      <c r="N6" s="15" t="s">
        <v>14</v>
      </c>
      <c r="O6" s="15" t="s">
        <v>15</v>
      </c>
      <c r="P6" s="15" t="s">
        <v>16</v>
      </c>
      <c r="Q6" s="15" t="s">
        <v>17</v>
      </c>
      <c r="R6" s="15" t="s">
        <v>18</v>
      </c>
      <c r="S6" s="15" t="s">
        <v>19</v>
      </c>
      <c r="T6" s="16" t="s">
        <v>8</v>
      </c>
      <c r="U6" s="8" t="s">
        <v>20</v>
      </c>
      <c r="V6" s="8" t="s">
        <v>21</v>
      </c>
      <c r="W6" s="8"/>
      <c r="X6" s="8"/>
    </row>
    <row r="7" spans="1:30" s="22" customFormat="1" x14ac:dyDescent="0.2">
      <c r="A7" s="18" t="s">
        <v>22</v>
      </c>
      <c r="B7" s="19">
        <f>D7+T7+C7</f>
        <v>13103.04</v>
      </c>
      <c r="C7" s="20">
        <f t="shared" ref="C7:H7" si="0">SUM(C9:C18)</f>
        <v>10470.74</v>
      </c>
      <c r="D7" s="20">
        <f t="shared" si="0"/>
        <v>2462.3000000000002</v>
      </c>
      <c r="E7" s="20">
        <f t="shared" si="0"/>
        <v>250</v>
      </c>
      <c r="F7" s="20"/>
      <c r="G7" s="20">
        <f t="shared" ref="G7" si="1">SUM(G9:G18)</f>
        <v>100</v>
      </c>
      <c r="H7" s="20">
        <f t="shared" si="0"/>
        <v>493.3</v>
      </c>
      <c r="I7" s="20">
        <f t="shared" ref="I7" si="2">SUM(I9:I18)</f>
        <v>200</v>
      </c>
      <c r="J7" s="20">
        <f t="shared" ref="J7" si="3">SUM(J9:J18)</f>
        <v>400</v>
      </c>
      <c r="K7" s="21"/>
      <c r="L7" s="21"/>
      <c r="M7" s="21"/>
      <c r="N7" s="21"/>
      <c r="O7" s="21"/>
      <c r="P7" s="21"/>
      <c r="Q7" s="21"/>
      <c r="R7" s="21"/>
      <c r="S7" s="21"/>
      <c r="T7" s="20">
        <f>SUM(T9:T18)</f>
        <v>170</v>
      </c>
      <c r="U7" s="20">
        <f t="shared" ref="U7:W7" si="4">SUM(U9:U18)</f>
        <v>130</v>
      </c>
      <c r="V7" s="20">
        <f t="shared" si="4"/>
        <v>40</v>
      </c>
      <c r="W7" s="20">
        <f t="shared" si="4"/>
        <v>0</v>
      </c>
      <c r="X7" s="20">
        <f>SUM(X9:X18)</f>
        <v>0</v>
      </c>
    </row>
    <row r="8" spans="1:30" s="17" customFormat="1" ht="12.75" customHeight="1" x14ac:dyDescent="0.2">
      <c r="A8" s="23" t="s">
        <v>23</v>
      </c>
      <c r="B8" s="24"/>
      <c r="C8" s="25"/>
      <c r="D8" s="24"/>
      <c r="E8" s="24"/>
      <c r="F8" s="24"/>
      <c r="G8" s="24"/>
      <c r="H8" s="24"/>
      <c r="I8" s="26"/>
      <c r="J8" s="26"/>
      <c r="K8" s="27"/>
      <c r="L8" s="27"/>
      <c r="M8" s="27"/>
      <c r="N8" s="27"/>
      <c r="O8" s="27"/>
      <c r="P8" s="27"/>
      <c r="Q8" s="27"/>
      <c r="R8" s="27"/>
      <c r="S8" s="27"/>
      <c r="T8" s="28"/>
      <c r="U8" s="28"/>
      <c r="V8" s="26"/>
      <c r="W8" s="26"/>
      <c r="X8" s="26"/>
    </row>
    <row r="9" spans="1:30" x14ac:dyDescent="0.2">
      <c r="A9" s="29" t="s">
        <v>24</v>
      </c>
      <c r="B9" s="30">
        <f t="shared" ref="B9:B18" si="5">D9+T9+C9</f>
        <v>1087.557</v>
      </c>
      <c r="C9" s="31">
        <v>1072.557</v>
      </c>
      <c r="D9" s="30">
        <f t="shared" ref="D9:D18" si="6">SUM(E9:J9)</f>
        <v>0</v>
      </c>
      <c r="E9" s="31"/>
      <c r="F9" s="31"/>
      <c r="G9" s="31"/>
      <c r="H9" s="31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30">
        <f t="shared" ref="T9:T19" si="7">SUM(U9:X9)</f>
        <v>15</v>
      </c>
      <c r="U9" s="26">
        <v>15</v>
      </c>
      <c r="V9" s="26"/>
      <c r="W9" s="26"/>
      <c r="X9" s="26"/>
    </row>
    <row r="10" spans="1:30" x14ac:dyDescent="0.2">
      <c r="A10" s="29" t="s">
        <v>25</v>
      </c>
      <c r="B10" s="30">
        <f t="shared" si="5"/>
        <v>3038.49</v>
      </c>
      <c r="C10" s="31">
        <v>1641.19</v>
      </c>
      <c r="D10" s="30">
        <f t="shared" si="6"/>
        <v>1362.3</v>
      </c>
      <c r="E10" s="31"/>
      <c r="F10" s="31">
        <v>869</v>
      </c>
      <c r="G10" s="31"/>
      <c r="H10" s="31">
        <v>493.3</v>
      </c>
      <c r="I10" s="26"/>
      <c r="J10" s="26"/>
      <c r="K10" s="27"/>
      <c r="L10" s="27"/>
      <c r="M10" s="27"/>
      <c r="N10" s="27">
        <v>97.6</v>
      </c>
      <c r="O10" s="27">
        <v>30</v>
      </c>
      <c r="P10" s="27">
        <v>200</v>
      </c>
      <c r="Q10" s="27">
        <f>200+272.4</f>
        <v>472.4</v>
      </c>
      <c r="R10" s="27"/>
      <c r="S10" s="27"/>
      <c r="T10" s="30">
        <f t="shared" si="7"/>
        <v>35</v>
      </c>
      <c r="U10" s="26">
        <v>35</v>
      </c>
      <c r="V10" s="26"/>
      <c r="W10" s="26"/>
      <c r="X10" s="26"/>
    </row>
    <row r="11" spans="1:30" x14ac:dyDescent="0.2">
      <c r="A11" s="29" t="s">
        <v>26</v>
      </c>
      <c r="B11" s="30">
        <f t="shared" si="5"/>
        <v>1016.341</v>
      </c>
      <c r="C11" s="31">
        <v>806.34100000000001</v>
      </c>
      <c r="D11" s="30">
        <f t="shared" si="6"/>
        <v>200</v>
      </c>
      <c r="E11" s="31"/>
      <c r="F11" s="31"/>
      <c r="G11" s="31"/>
      <c r="H11" s="31"/>
      <c r="I11" s="26">
        <v>200</v>
      </c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30">
        <f t="shared" si="7"/>
        <v>10</v>
      </c>
      <c r="U11" s="26">
        <v>10</v>
      </c>
      <c r="V11" s="26"/>
      <c r="W11" s="26"/>
      <c r="X11" s="26"/>
    </row>
    <row r="12" spans="1:30" x14ac:dyDescent="0.2">
      <c r="A12" s="29" t="s">
        <v>27</v>
      </c>
      <c r="B12" s="30">
        <f t="shared" si="5"/>
        <v>361.322</v>
      </c>
      <c r="C12" s="31">
        <v>261.322</v>
      </c>
      <c r="D12" s="30">
        <f t="shared" si="6"/>
        <v>100</v>
      </c>
      <c r="E12" s="31"/>
      <c r="F12" s="31"/>
      <c r="G12" s="31">
        <v>100</v>
      </c>
      <c r="H12" s="31"/>
      <c r="I12" s="26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30">
        <f t="shared" si="7"/>
        <v>0</v>
      </c>
      <c r="U12" s="26"/>
      <c r="V12" s="26"/>
      <c r="W12" s="26"/>
      <c r="X12" s="26"/>
    </row>
    <row r="13" spans="1:30" x14ac:dyDescent="0.2">
      <c r="A13" s="29" t="s">
        <v>28</v>
      </c>
      <c r="B13" s="30">
        <f t="shared" si="5"/>
        <v>1166.5709999999999</v>
      </c>
      <c r="C13" s="31">
        <v>606.57100000000003</v>
      </c>
      <c r="D13" s="30">
        <f t="shared" si="6"/>
        <v>550</v>
      </c>
      <c r="E13" s="31"/>
      <c r="F13" s="31">
        <v>150</v>
      </c>
      <c r="G13" s="31"/>
      <c r="H13" s="31"/>
      <c r="I13" s="26"/>
      <c r="J13" s="26">
        <v>400</v>
      </c>
      <c r="K13" s="27"/>
      <c r="L13" s="27"/>
      <c r="M13" s="27"/>
      <c r="N13" s="27"/>
      <c r="O13" s="27"/>
      <c r="P13" s="27"/>
      <c r="Q13" s="27"/>
      <c r="R13" s="27"/>
      <c r="S13" s="27"/>
      <c r="T13" s="30">
        <f t="shared" si="7"/>
        <v>10</v>
      </c>
      <c r="U13" s="26">
        <v>10</v>
      </c>
      <c r="V13" s="26"/>
      <c r="W13" s="26"/>
      <c r="X13" s="26"/>
    </row>
    <row r="14" spans="1:30" x14ac:dyDescent="0.2">
      <c r="A14" s="29" t="s">
        <v>29</v>
      </c>
      <c r="B14" s="30">
        <f t="shared" si="5"/>
        <v>1606.548</v>
      </c>
      <c r="C14" s="31">
        <v>1596.548</v>
      </c>
      <c r="D14" s="30">
        <f t="shared" si="6"/>
        <v>0</v>
      </c>
      <c r="E14" s="31"/>
      <c r="F14" s="31"/>
      <c r="G14" s="31"/>
      <c r="H14" s="31"/>
      <c r="I14" s="26"/>
      <c r="J14" s="26"/>
      <c r="K14" s="27"/>
      <c r="L14" s="27">
        <v>30</v>
      </c>
      <c r="M14" s="27">
        <f>150+40</f>
        <v>190</v>
      </c>
      <c r="N14" s="27">
        <f>100+130</f>
        <v>230</v>
      </c>
      <c r="O14" s="27"/>
      <c r="P14" s="27">
        <f>50</f>
        <v>50</v>
      </c>
      <c r="Q14" s="27"/>
      <c r="R14" s="27"/>
      <c r="S14" s="27">
        <v>50</v>
      </c>
      <c r="T14" s="30">
        <f t="shared" si="7"/>
        <v>10</v>
      </c>
      <c r="U14" s="26">
        <v>10</v>
      </c>
      <c r="V14" s="26"/>
      <c r="W14" s="26"/>
      <c r="X14" s="26"/>
    </row>
    <row r="15" spans="1:30" x14ac:dyDescent="0.2">
      <c r="A15" s="29" t="s">
        <v>30</v>
      </c>
      <c r="B15" s="30">
        <f t="shared" si="5"/>
        <v>694.755</v>
      </c>
      <c r="C15" s="31">
        <v>684.755</v>
      </c>
      <c r="D15" s="30">
        <f t="shared" si="6"/>
        <v>0</v>
      </c>
      <c r="E15" s="31"/>
      <c r="F15" s="31"/>
      <c r="G15" s="31"/>
      <c r="H15" s="31"/>
      <c r="I15" s="26"/>
      <c r="J15" s="26"/>
      <c r="K15" s="27">
        <v>250</v>
      </c>
      <c r="L15" s="27"/>
      <c r="M15" s="27"/>
      <c r="N15" s="27"/>
      <c r="O15" s="27"/>
      <c r="P15" s="27"/>
      <c r="Q15" s="27"/>
      <c r="R15" s="27"/>
      <c r="S15" s="27"/>
      <c r="T15" s="30">
        <f t="shared" si="7"/>
        <v>10</v>
      </c>
      <c r="U15" s="26">
        <v>10</v>
      </c>
      <c r="V15" s="26"/>
      <c r="W15" s="26"/>
      <c r="X15" s="26"/>
    </row>
    <row r="16" spans="1:30" x14ac:dyDescent="0.2">
      <c r="A16" s="29" t="s">
        <v>31</v>
      </c>
      <c r="B16" s="30">
        <f t="shared" si="5"/>
        <v>1282.271</v>
      </c>
      <c r="C16" s="31">
        <v>982.27099999999996</v>
      </c>
      <c r="D16" s="30">
        <f t="shared" si="6"/>
        <v>250</v>
      </c>
      <c r="E16" s="31">
        <v>250</v>
      </c>
      <c r="F16" s="31"/>
      <c r="G16" s="31"/>
      <c r="H16" s="31"/>
      <c r="I16" s="26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30">
        <f t="shared" si="7"/>
        <v>50</v>
      </c>
      <c r="U16" s="26">
        <v>10</v>
      </c>
      <c r="V16" s="26">
        <v>40</v>
      </c>
      <c r="W16" s="26"/>
      <c r="X16" s="26"/>
    </row>
    <row r="17" spans="1:24" x14ac:dyDescent="0.2">
      <c r="A17" s="29" t="s">
        <v>32</v>
      </c>
      <c r="B17" s="30">
        <f t="shared" si="5"/>
        <v>1683.731</v>
      </c>
      <c r="C17" s="31">
        <v>1668.731</v>
      </c>
      <c r="D17" s="30">
        <f t="shared" si="6"/>
        <v>0</v>
      </c>
      <c r="E17" s="31"/>
      <c r="F17" s="31"/>
      <c r="G17" s="31"/>
      <c r="H17" s="31"/>
      <c r="I17" s="26"/>
      <c r="J17" s="26"/>
      <c r="K17" s="32">
        <v>133.4</v>
      </c>
      <c r="L17" s="32"/>
      <c r="M17" s="27">
        <v>133.30000000000001</v>
      </c>
      <c r="N17" s="27"/>
      <c r="O17" s="27"/>
      <c r="P17" s="27"/>
      <c r="Q17" s="27"/>
      <c r="R17" s="27">
        <v>133.30000000000001</v>
      </c>
      <c r="S17" s="27"/>
      <c r="T17" s="30">
        <f t="shared" si="7"/>
        <v>15</v>
      </c>
      <c r="U17" s="26">
        <v>15</v>
      </c>
      <c r="V17" s="26"/>
      <c r="W17" s="26"/>
      <c r="X17" s="26"/>
    </row>
    <row r="18" spans="1:24" x14ac:dyDescent="0.2">
      <c r="A18" s="29" t="s">
        <v>33</v>
      </c>
      <c r="B18" s="30">
        <f t="shared" si="5"/>
        <v>1165.454</v>
      </c>
      <c r="C18" s="31">
        <v>1150.454</v>
      </c>
      <c r="D18" s="30">
        <f t="shared" si="6"/>
        <v>0</v>
      </c>
      <c r="E18" s="31"/>
      <c r="F18" s="31"/>
      <c r="G18" s="31"/>
      <c r="H18" s="31"/>
      <c r="I18" s="26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30">
        <f t="shared" si="7"/>
        <v>15</v>
      </c>
      <c r="U18" s="26">
        <v>15</v>
      </c>
      <c r="V18" s="26"/>
      <c r="W18" s="26"/>
      <c r="X18" s="26"/>
    </row>
    <row r="19" spans="1:24" s="2" customFormat="1" x14ac:dyDescent="0.2">
      <c r="A19" s="33" t="s">
        <v>34</v>
      </c>
      <c r="B19" s="24">
        <f>SUM(B9:B18)</f>
        <v>13103.039999999999</v>
      </c>
      <c r="C19" s="24">
        <f t="shared" ref="C19:R19" si="8">SUM(C9:C18)</f>
        <v>10470.74</v>
      </c>
      <c r="D19" s="30">
        <f>SUM(D9:D18)</f>
        <v>2462.3000000000002</v>
      </c>
      <c r="E19" s="24">
        <f t="shared" si="8"/>
        <v>250</v>
      </c>
      <c r="F19" s="24">
        <f t="shared" si="8"/>
        <v>1019</v>
      </c>
      <c r="G19" s="24">
        <f t="shared" si="8"/>
        <v>100</v>
      </c>
      <c r="H19" s="24">
        <f t="shared" si="8"/>
        <v>493.3</v>
      </c>
      <c r="I19" s="24">
        <f t="shared" si="8"/>
        <v>200</v>
      </c>
      <c r="J19" s="24">
        <f t="shared" si="8"/>
        <v>400</v>
      </c>
      <c r="K19" s="34">
        <f t="shared" si="8"/>
        <v>383.4</v>
      </c>
      <c r="L19" s="34">
        <f t="shared" si="8"/>
        <v>30</v>
      </c>
      <c r="M19" s="34">
        <f t="shared" si="8"/>
        <v>323.3</v>
      </c>
      <c r="N19" s="34">
        <f t="shared" si="8"/>
        <v>327.60000000000002</v>
      </c>
      <c r="O19" s="34">
        <f t="shared" si="8"/>
        <v>30</v>
      </c>
      <c r="P19" s="34">
        <f t="shared" si="8"/>
        <v>250</v>
      </c>
      <c r="Q19" s="34">
        <f t="shared" si="8"/>
        <v>472.4</v>
      </c>
      <c r="R19" s="34">
        <f t="shared" si="8"/>
        <v>133.30000000000001</v>
      </c>
      <c r="S19" s="34">
        <f>SUM(S9:S18)</f>
        <v>50</v>
      </c>
      <c r="T19" s="30">
        <f t="shared" si="7"/>
        <v>170</v>
      </c>
      <c r="U19" s="24">
        <f>SUM(U9:U18)</f>
        <v>130</v>
      </c>
      <c r="V19" s="24">
        <f>SUM(V9:V18)</f>
        <v>40</v>
      </c>
      <c r="W19" s="24"/>
      <c r="X19" s="24">
        <f t="shared" ref="X19" si="9">SUM(X9:X18)</f>
        <v>0</v>
      </c>
    </row>
  </sheetData>
  <mergeCells count="13">
    <mergeCell ref="J5:J6"/>
    <mergeCell ref="K5:S5"/>
    <mergeCell ref="F5:F6"/>
    <mergeCell ref="A3:A6"/>
    <mergeCell ref="B3:B6"/>
    <mergeCell ref="C3:V3"/>
    <mergeCell ref="C4:S4"/>
    <mergeCell ref="T4:X4"/>
    <mergeCell ref="D5:D6"/>
    <mergeCell ref="E5:E6"/>
    <mergeCell ref="G5:G6"/>
    <mergeCell ref="H5:H6"/>
    <mergeCell ref="I5:I6"/>
  </mergeCells>
  <pageMargins left="0.78740157480314965" right="0" top="1.1811023622047245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 дек</vt:lpstr>
      <vt:lpstr>'СП дек'!Заголовки_для_печати</vt:lpstr>
      <vt:lpstr>'СП дек'!Область_печати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cp:lastPrinted>2022-04-05T02:24:57Z</cp:lastPrinted>
  <dcterms:created xsi:type="dcterms:W3CDTF">2022-04-05T02:15:29Z</dcterms:created>
  <dcterms:modified xsi:type="dcterms:W3CDTF">2022-04-05T04:01:11Z</dcterms:modified>
</cp:coreProperties>
</file>