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663" activeTab="1"/>
  </bookViews>
  <sheets>
    <sheet name="свод сп" sheetId="1" r:id="rId1"/>
    <sheet name="Свод по -СП" sheetId="2" r:id="rId2"/>
    <sheet name="Иня" sheetId="3" r:id="rId3"/>
    <sheet name="Купчегень" sheetId="4" r:id="rId4"/>
    <sheet name="Хабаровка" sheetId="5" r:id="rId5"/>
    <sheet name="Онгудай" sheetId="6" r:id="rId6"/>
    <sheet name="Шашикман" sheetId="7" r:id="rId7"/>
    <sheet name="Каракол" sheetId="8" r:id="rId8"/>
    <sheet name="НТалда" sheetId="9" r:id="rId9"/>
    <sheet name="Кулада" sheetId="10" r:id="rId10"/>
    <sheet name="Теньга" sheetId="11" r:id="rId11"/>
    <sheet name="Ело" sheetId="12" r:id="rId12"/>
  </sheets>
  <definedNames>
    <definedName name="_xlnm.Print_Area" localSheetId="11">'Ело'!$A$1:$J$39</definedName>
    <definedName name="_xlnm.Print_Area" localSheetId="2">'Иня'!$A$1:$J$39</definedName>
    <definedName name="_xlnm.Print_Area" localSheetId="7">'Каракол'!$A$1:$J$39</definedName>
    <definedName name="_xlnm.Print_Area" localSheetId="9">'Кулада'!$A$1:$J$39</definedName>
    <definedName name="_xlnm.Print_Area" localSheetId="3">'Купчегень'!$A$1:$J$39</definedName>
    <definedName name="_xlnm.Print_Area" localSheetId="8">'НТалда'!$A$1:$J$39</definedName>
    <definedName name="_xlnm.Print_Area" localSheetId="5">'Онгудай'!$A$1:$J$39</definedName>
    <definedName name="_xlnm.Print_Area" localSheetId="1">'Свод по -СП'!$A$1:$J$38</definedName>
    <definedName name="_xlnm.Print_Area" localSheetId="10">'Теньга'!$A$1:$J$39</definedName>
    <definedName name="_xlnm.Print_Area" localSheetId="4">'Хабаровка'!$A$1:$J$39</definedName>
    <definedName name="_xlnm.Print_Area" localSheetId="6">'Шашикман'!$A$1:$J$39</definedName>
  </definedNames>
  <calcPr fullCalcOnLoad="1"/>
</workbook>
</file>

<file path=xl/sharedStrings.xml><?xml version="1.0" encoding="utf-8"?>
<sst xmlns="http://schemas.openxmlformats.org/spreadsheetml/2006/main" count="927" uniqueCount="134">
  <si>
    <t>Единый налог на вмененный доход для отдельных видов деятельности</t>
  </si>
  <si>
    <t>Единый сельскохозяйственный налог</t>
  </si>
  <si>
    <t>Виды налогов и сборов</t>
  </si>
  <si>
    <t>КБК</t>
  </si>
  <si>
    <t>НАЛОГОВЫЕ И НЕНАЛОГОВЫЕ ДОХОДЫ</t>
  </si>
  <si>
    <t>НАЛОГОВЫЕ ДОХОДЫ</t>
  </si>
  <si>
    <t>Налог на доходы физических лиц</t>
  </si>
  <si>
    <t>000 1 01 02000 01 0000 110</t>
  </si>
  <si>
    <t>000 1 00 00000 00 0000 000</t>
  </si>
  <si>
    <t>Налоги на совокупный доход</t>
  </si>
  <si>
    <t>000 1 05 00000 00 0000 000</t>
  </si>
  <si>
    <t>000 1 05 02000 00 0000 110</t>
  </si>
  <si>
    <t>000 1 05 03000 00 0000 110</t>
  </si>
  <si>
    <t>Налоги на имущество</t>
  </si>
  <si>
    <t xml:space="preserve">000 1 06 00000 00 0000 000 </t>
  </si>
  <si>
    <t>000 1 06 01000 00 0000 110</t>
  </si>
  <si>
    <t>000 1 06 06000 00 0000 110</t>
  </si>
  <si>
    <t xml:space="preserve">000 1 08 00000 00 0000 000 </t>
  </si>
  <si>
    <t>Государственная пошлина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</si>
  <si>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</si>
  <si>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</si>
  <si>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>НЕНАЛОГОВЫЕ ДОХОДЫ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</si>
  <si>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</si>
  <si>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</si>
  <si>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</si>
  <si>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</si>
  <si>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</si>
  <si>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</si>
  <si>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</si>
  <si>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000 1 13 00000 00 0000 000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</si>
  <si>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</si>
  <si>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</si>
  <si>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</si>
  <si>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</si>
  <si>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000 1 15 00000 00 0000 000</t>
  </si>
  <si>
    <t>Административные платежи и сборы</t>
  </si>
  <si>
    <t>Штрафы, санкции, возмещение ущерба</t>
  </si>
  <si>
    <t>000 1 17 00000 00 0000 000</t>
  </si>
  <si>
    <t>000 1 16 00000 00 0000 000</t>
  </si>
  <si>
    <t>Прочие неналоговые доходы</t>
  </si>
  <si>
    <t>000 1 14 02000 00 0000 000</t>
  </si>
  <si>
    <t>000 1 14 06000 00 0000 430</t>
  </si>
  <si>
    <t>000 1 17 01000 00 0000 180</t>
  </si>
  <si>
    <t>невыясненные поступления</t>
  </si>
  <si>
    <t>прочие неналоговые доходы</t>
  </si>
  <si>
    <t>000 1 17 05000 00 0000 180</t>
  </si>
  <si>
    <t>Таблица 1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</si>
  <si>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</si>
  <si>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000 1 11 08000 00 0000 120</t>
  </si>
  <si>
    <t>Налог, взимаемый в связи с применением патентной системы налогообложения</t>
  </si>
  <si>
    <t>000 1 05 04000 02 0000 110</t>
  </si>
  <si>
    <t>Налоги на имущество физических лиц</t>
  </si>
  <si>
    <t>Проценты, полученные от предоставления бюджетных кредитов внутри страны</t>
  </si>
  <si>
    <t>Средства самообложения граждан</t>
  </si>
  <si>
    <t>000 1 17 14000 00 0000 180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</si>
  <si>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</si>
  <si>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</si>
  <si>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</si>
  <si>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</si>
  <si>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Выполнение первоначально утвержденного плана %</t>
  </si>
  <si>
    <t>Выполнение уточненного плана %</t>
  </si>
  <si>
    <t>Платежи от государственных и муниципальных унитарных предприятий</t>
  </si>
  <si>
    <t>000 1 11 07000 00 0000 120</t>
  </si>
  <si>
    <t xml:space="preserve">платные </t>
  </si>
  <si>
    <t>компенсация затрат государства</t>
  </si>
  <si>
    <t>аренда земельных участков</t>
  </si>
  <si>
    <t>аренда имущества</t>
  </si>
  <si>
    <t>000 1 13 01000 00 0000 130</t>
  </si>
  <si>
    <t>000 1 13 02000 00 0000 130</t>
  </si>
  <si>
    <t>000 1 11 05030 00 0000 120</t>
  </si>
  <si>
    <t>000 1 11 05020 00 0000 120, 000 1 11 05026 00 0000 100</t>
  </si>
  <si>
    <t>Доходы от оказания платных услуг и компенсации затрат государства, из них:</t>
  </si>
  <si>
    <t>Доходы, получаемые в виде арендной либо иной платы за передачу в возмездное пользование государственного и муниципального имущества ,из них:</t>
  </si>
  <si>
    <t>Земельный налог с организаций</t>
  </si>
  <si>
    <t>Земельный налог с физических лиц</t>
  </si>
  <si>
    <t>Факт 2021 г., тыс.руб.</t>
  </si>
  <si>
    <t>Земельный налог всего, в том числе:</t>
  </si>
  <si>
    <t>000 106 06000 00 0000 110</t>
  </si>
  <si>
    <t>000 106 06030 00 0000 110</t>
  </si>
  <si>
    <t>000 106 06040 00 0000 110</t>
  </si>
  <si>
    <t>Анализ поступления налоговых и неналоговых доходов в консолидированный бюджет сельских поселений МО " Онгудайский район" за 2022 год</t>
  </si>
  <si>
    <t>Первоначально утвержденный решением о бюджете план 2022 г., тыс. рублей</t>
  </si>
  <si>
    <t>Уточненный план 2022 г., тыс.руб.</t>
  </si>
  <si>
    <t>Факт 2022 г., тыс.руб.</t>
  </si>
  <si>
    <t>Отклонение факта 2022 от факта 2021 г.(+,-), тыс.руб.</t>
  </si>
  <si>
    <t>Темп роста факта 2022 к факту 2021 г., %</t>
  </si>
  <si>
    <t>Факт 2021г., тыс.руб.</t>
  </si>
  <si>
    <t>Отклонение факта 2022 от факта 2021г.(+,-), тыс.руб.</t>
  </si>
  <si>
    <t>Темп роста факта 2022к факту 2021 г., %</t>
  </si>
  <si>
    <t>ВНИМАНИЕ! Сроки и графы не вставлять, формулы не менять</t>
  </si>
  <si>
    <t>Наименование бюджетов</t>
  </si>
  <si>
    <t>2010 год</t>
  </si>
  <si>
    <t>2009 год</t>
  </si>
  <si>
    <t>Отклонение факта 2010г. от факта 2009г.</t>
  </si>
  <si>
    <t>С учетом возвратов остатков субсидий, субвенций и невыясненных поступлений</t>
  </si>
  <si>
    <t>Без учета возвратов остатков субсидий, субвенций и невыясненных поступлений</t>
  </si>
  <si>
    <t>Исполнено, тыс.руб.</t>
  </si>
  <si>
    <t>Без  учета возвратов остатков субсидий, субвенций и невыясненных поступлений</t>
  </si>
  <si>
    <t>Утверждено, тыс.руб.</t>
  </si>
  <si>
    <t>% исполнения</t>
  </si>
  <si>
    <t xml:space="preserve">с учетом возврата остатков и невыясненных поступлений  </t>
  </si>
  <si>
    <t xml:space="preserve"> без учета возврата остатков и невыясненных поступлений  </t>
  </si>
  <si>
    <t>Темп роста %</t>
  </si>
  <si>
    <t>Тыс.руб.</t>
  </si>
  <si>
    <t>МО «_______ СП»</t>
  </si>
  <si>
    <t>Итого КБ СП</t>
  </si>
  <si>
    <t>МО«_______ район»</t>
  </si>
  <si>
    <t>Итого КБ МО</t>
  </si>
  <si>
    <t>Выполнение первоначального плана %</t>
  </si>
  <si>
    <t>Выполнение уточненного  плана %</t>
  </si>
  <si>
    <t>МО "Ининское  СП"</t>
  </si>
  <si>
    <t>МО " Купчегенское СП"</t>
  </si>
  <si>
    <t>МО "Хабаровское  СП"</t>
  </si>
  <si>
    <t>МО "Онгудайское СП"</t>
  </si>
  <si>
    <t>МО "Шашикманское  СП"</t>
  </si>
  <si>
    <t>МО "Каракольское СП"</t>
  </si>
  <si>
    <t>МО "Нижне-Талдинское СП"</t>
  </si>
  <si>
    <t>МО "Куладинское  СП"</t>
  </si>
  <si>
    <t>МО "Теньгинское СП"</t>
  </si>
  <si>
    <t>МО "Елинское  СП"</t>
  </si>
  <si>
    <t>МО "__________СП"</t>
  </si>
  <si>
    <t>Анализ поступления налоговых и неналоговых доходов в консолидированный бюджет МО «Онгудайский район»  за 2022 год в разрезе бюджетов поселений:</t>
  </si>
  <si>
    <t>Первоначально утвержденный план 2022 г., тыс.руб.</t>
  </si>
  <si>
    <t>Отклонение факта 2022от факта 2021г.  (+,-), тыс.руб.</t>
  </si>
  <si>
    <t>Анализ поступления налоговых и неналоговых доходов в бюджет МО Ининское СП за 2022 год</t>
  </si>
  <si>
    <t>Анализ поступления налоговых и неналоговых доходов в бюджет МО Купчегенское СП за 2022 год</t>
  </si>
  <si>
    <t>Анализ поступления налоговых и неналоговых доходов в бюджет МО Хабаровское СП за 2022 год</t>
  </si>
  <si>
    <t>Анализ поступления налоговых и неналоговых доходов в бюджет МО Онгудайское СП за 2022 год</t>
  </si>
  <si>
    <t>Анализ поступления налоговых и неналоговых доходов в бюджет МО Шашикманское СП за 2022 год</t>
  </si>
  <si>
    <t>Анализ поступления налоговых и неналоговых доходов в бюджет МО Каракольское СП за 2022 год</t>
  </si>
  <si>
    <t>Анализ поступления налоговых и неналоговых доходов в бюджет МО  Нижне-Талдинское СП за 2022 год</t>
  </si>
  <si>
    <t>Анализ поступления налоговых и неналоговых доходов в бюджет МО Куладинское СП за 2022 год</t>
  </si>
  <si>
    <t>Анализ поступления налоговых и неналоговых доходов в бюджет МО Теньгинское СП  за 2022 год</t>
  </si>
  <si>
    <t>Анализ поступления налоговых и неналоговых доходов в бюджет МО Елинское СП за 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</si>
</sst>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_р_."/>
    <numFmt numFmtId="173" formatCode="0.000"/>
    <numFmt numFmtId="174" formatCode="_-* #,##0.0_р_._-;\-* #,##0.0_р_._-;_-* &quot;-&quot;??_р_._-;_-@_-"/>
    <numFmt numFmtId="175" formatCode="#,##0_р_."/>
    <numFmt numFmtId="176" formatCode="#,##0.00_р_."/>
    <numFmt numFmtId="177" formatCode="#,##0.000\ _₽"/>
    <numFmt numFmtId="178" formatCode="0.0"/>
    <numFmt numFmtId="179" formatCode="#,##0.0000\ _₽"/>
    <numFmt numFmtId="180" formatCode="#,##0.00000\ _₽"/>
    <numFmt numFmtId="181" formatCode="#,##0.00\ _₽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b/>
      <sz val="15.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.5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i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vertical="center" wrapText="1"/>
      <protection/>
    </xf>
    <xf numFmtId="49" fontId="39" fillId="0" borderId="1">
      <alignment horizontal="center" vertical="center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Border="1" applyAlignment="1">
      <alignment/>
    </xf>
    <xf numFmtId="173" fontId="3" fillId="0" borderId="11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75" fontId="2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74" fontId="2" fillId="0" borderId="11" xfId="60" applyNumberFormat="1" applyFont="1" applyFill="1" applyBorder="1" applyAlignment="1">
      <alignment horizontal="center" vertical="center" wrapText="1"/>
    </xf>
    <xf numFmtId="174" fontId="3" fillId="0" borderId="11" xfId="60" applyNumberFormat="1" applyFont="1" applyFill="1" applyBorder="1" applyAlignment="1">
      <alignment horizontal="center" vertical="center" wrapText="1"/>
    </xf>
    <xf numFmtId="2" fontId="3" fillId="0" borderId="11" xfId="60" applyNumberFormat="1" applyFont="1" applyFill="1" applyBorder="1" applyAlignment="1">
      <alignment horizontal="center" vertical="center" wrapText="1"/>
    </xf>
    <xf numFmtId="2" fontId="2" fillId="0" borderId="11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39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76" fontId="6" fillId="33" borderId="11" xfId="0" applyNumberFormat="1" applyFont="1" applyFill="1" applyBorder="1" applyAlignment="1">
      <alignment horizontal="right" vertical="top"/>
    </xf>
    <xf numFmtId="176" fontId="55" fillId="33" borderId="11" xfId="0" applyNumberFormat="1" applyFont="1" applyFill="1" applyBorder="1" applyAlignment="1">
      <alignment horizontal="right" vertical="top"/>
    </xf>
    <xf numFmtId="0" fontId="56" fillId="0" borderId="1" xfId="33" applyNumberFormat="1" applyFont="1" applyFill="1" applyProtection="1">
      <alignment horizontal="left" vertical="center" wrapText="1"/>
      <protection/>
    </xf>
    <xf numFmtId="49" fontId="39" fillId="0" borderId="1" xfId="34" applyNumberFormat="1" applyFill="1" applyProtection="1">
      <alignment horizontal="center" vertical="center" wrapText="1"/>
      <protection/>
    </xf>
    <xf numFmtId="0" fontId="3" fillId="3" borderId="1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center" vertical="top" wrapText="1"/>
    </xf>
    <xf numFmtId="173" fontId="3" fillId="3" borderId="11" xfId="60" applyNumberFormat="1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left" vertical="top" wrapText="1"/>
    </xf>
    <xf numFmtId="0" fontId="3" fillId="16" borderId="11" xfId="0" applyFont="1" applyFill="1" applyBorder="1" applyAlignment="1">
      <alignment vertical="top" wrapText="1"/>
    </xf>
    <xf numFmtId="173" fontId="3" fillId="16" borderId="11" xfId="6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top" wrapText="1"/>
    </xf>
    <xf numFmtId="49" fontId="3" fillId="3" borderId="11" xfId="0" applyNumberFormat="1" applyFont="1" applyFill="1" applyBorder="1" applyAlignment="1">
      <alignment vertical="top" wrapText="1"/>
    </xf>
    <xf numFmtId="173" fontId="3" fillId="3" borderId="11" xfId="0" applyNumberFormat="1" applyFont="1" applyFill="1" applyBorder="1" applyAlignment="1">
      <alignment horizontal="center" vertical="center" wrapText="1"/>
    </xf>
    <xf numFmtId="173" fontId="3" fillId="3" borderId="11" xfId="0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justify"/>
    </xf>
    <xf numFmtId="0" fontId="14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12" fillId="0" borderId="0" xfId="0" applyFont="1" applyAlignment="1">
      <alignment horizontal="justify"/>
    </xf>
    <xf numFmtId="0" fontId="57" fillId="0" borderId="0" xfId="0" applyFont="1" applyFill="1" applyAlignment="1">
      <alignment vertical="top" wrapText="1"/>
    </xf>
    <xf numFmtId="0" fontId="58" fillId="0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1" xfId="0" applyFont="1" applyBorder="1" applyAlignment="1">
      <alignment wrapText="1"/>
    </xf>
    <xf numFmtId="178" fontId="5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15" fillId="0" borderId="11" xfId="0" applyFont="1" applyBorder="1" applyAlignment="1">
      <alignment/>
    </xf>
    <xf numFmtId="178" fontId="59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181" fontId="58" fillId="0" borderId="11" xfId="0" applyNumberFormat="1" applyFont="1" applyFill="1" applyBorder="1" applyAlignment="1">
      <alignment vertical="top"/>
    </xf>
    <xf numFmtId="181" fontId="5" fillId="33" borderId="11" xfId="0" applyNumberFormat="1" applyFont="1" applyFill="1" applyBorder="1" applyAlignment="1">
      <alignment vertical="top"/>
    </xf>
    <xf numFmtId="181" fontId="5" fillId="0" borderId="11" xfId="0" applyNumberFormat="1" applyFont="1" applyBorder="1" applyAlignment="1">
      <alignment/>
    </xf>
    <xf numFmtId="181" fontId="4" fillId="0" borderId="11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2" fontId="3" fillId="16" borderId="11" xfId="60" applyNumberFormat="1" applyFont="1" applyFill="1" applyBorder="1" applyAlignment="1">
      <alignment horizontal="center" vertical="center" wrapText="1"/>
    </xf>
    <xf numFmtId="2" fontId="3" fillId="3" borderId="11" xfId="6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horizontal="center" vertical="top" wrapText="1"/>
    </xf>
    <xf numFmtId="2" fontId="58" fillId="0" borderId="11" xfId="0" applyNumberFormat="1" applyFont="1" applyFill="1" applyBorder="1" applyAlignment="1">
      <alignment vertical="top"/>
    </xf>
    <xf numFmtId="2" fontId="5" fillId="33" borderId="11" xfId="0" applyNumberFormat="1" applyFont="1" applyFill="1" applyBorder="1" applyAlignment="1">
      <alignment vertical="top"/>
    </xf>
    <xf numFmtId="2" fontId="59" fillId="0" borderId="11" xfId="0" applyNumberFormat="1" applyFont="1" applyFill="1" applyBorder="1" applyAlignment="1">
      <alignment vertical="top"/>
    </xf>
    <xf numFmtId="176" fontId="2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top"/>
    </xf>
    <xf numFmtId="2" fontId="57" fillId="33" borderId="11" xfId="0" applyNumberFormat="1" applyFont="1" applyFill="1" applyBorder="1" applyAlignment="1">
      <alignment horizontal="center" vertical="top"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2">
      <selection activeCell="I33" sqref="I33"/>
    </sheetView>
  </sheetViews>
  <sheetFormatPr defaultColWidth="8.8515625" defaultRowHeight="15"/>
  <cols>
    <col min="1" max="1" width="39.28125" style="48" customWidth="1"/>
    <col min="2" max="4" width="16.421875" style="48" customWidth="1"/>
    <col min="5" max="5" width="17.140625" style="48" customWidth="1"/>
    <col min="6" max="7" width="16.421875" style="48" customWidth="1"/>
    <col min="8" max="8" width="16.00390625" style="48" customWidth="1"/>
    <col min="9" max="9" width="15.28125" style="48" customWidth="1"/>
    <col min="10" max="10" width="15.00390625" style="48" customWidth="1"/>
    <col min="11" max="11" width="14.57421875" style="48" customWidth="1"/>
    <col min="12" max="14" width="8.8515625" style="48" customWidth="1"/>
    <col min="15" max="15" width="15.421875" style="48" customWidth="1"/>
    <col min="16" max="16384" width="8.8515625" style="48" customWidth="1"/>
  </cols>
  <sheetData>
    <row r="1" spans="1:13" s="46" customFormat="1" ht="18.75" hidden="1">
      <c r="A1" s="45" t="s">
        <v>89</v>
      </c>
      <c r="B1" s="45"/>
      <c r="C1" s="45"/>
      <c r="D1" s="45"/>
      <c r="M1" s="47"/>
    </row>
    <row r="2" spans="2:15" ht="48" customHeight="1">
      <c r="B2" s="67" t="s">
        <v>121</v>
      </c>
      <c r="C2" s="68"/>
      <c r="D2" s="68"/>
      <c r="E2" s="68"/>
      <c r="F2" s="68"/>
      <c r="G2" s="68"/>
      <c r="H2" s="68"/>
      <c r="I2" s="49"/>
      <c r="J2" s="50"/>
      <c r="K2" s="50"/>
      <c r="L2" s="50"/>
      <c r="M2" s="50"/>
      <c r="N2" s="50"/>
      <c r="O2" s="50"/>
    </row>
    <row r="3" spans="2:15" ht="18.75">
      <c r="B3" s="51"/>
      <c r="E3" s="51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ht="18.75">
      <c r="A4" s="52"/>
    </row>
    <row r="5" ht="18.75">
      <c r="A5" s="52"/>
    </row>
    <row r="6" ht="18.75" hidden="1">
      <c r="A6" s="52"/>
    </row>
    <row r="7" spans="1:15" ht="13.5" hidden="1" thickBot="1">
      <c r="A7" s="69" t="s">
        <v>90</v>
      </c>
      <c r="B7" s="72" t="s">
        <v>91</v>
      </c>
      <c r="C7" s="73"/>
      <c r="D7" s="73"/>
      <c r="E7" s="73"/>
      <c r="F7" s="73"/>
      <c r="G7" s="73"/>
      <c r="H7" s="73"/>
      <c r="I7" s="74"/>
      <c r="J7" s="72" t="s">
        <v>92</v>
      </c>
      <c r="K7" s="74"/>
      <c r="L7" s="72" t="s">
        <v>93</v>
      </c>
      <c r="M7" s="73"/>
      <c r="N7" s="73"/>
      <c r="O7" s="74"/>
    </row>
    <row r="8" spans="1:15" ht="63.75" customHeight="1" hidden="1">
      <c r="A8" s="70"/>
      <c r="B8" s="72" t="s">
        <v>94</v>
      </c>
      <c r="C8" s="73"/>
      <c r="D8" s="73"/>
      <c r="E8" s="73"/>
      <c r="F8" s="74"/>
      <c r="G8" s="72" t="s">
        <v>95</v>
      </c>
      <c r="H8" s="73"/>
      <c r="I8" s="74"/>
      <c r="J8" s="72" t="s">
        <v>96</v>
      </c>
      <c r="K8" s="75"/>
      <c r="L8" s="76" t="s">
        <v>94</v>
      </c>
      <c r="M8" s="75"/>
      <c r="N8" s="76" t="s">
        <v>97</v>
      </c>
      <c r="O8" s="75"/>
    </row>
    <row r="9" spans="1:15" ht="64.5" customHeight="1" hidden="1">
      <c r="A9" s="71"/>
      <c r="B9" s="53" t="s">
        <v>98</v>
      </c>
      <c r="C9" s="53"/>
      <c r="D9" s="53" t="s">
        <v>96</v>
      </c>
      <c r="E9" s="53"/>
      <c r="F9" s="53" t="s">
        <v>99</v>
      </c>
      <c r="G9" s="53" t="s">
        <v>98</v>
      </c>
      <c r="H9" s="53" t="s">
        <v>96</v>
      </c>
      <c r="I9" s="53" t="s">
        <v>99</v>
      </c>
      <c r="J9" s="53" t="s">
        <v>100</v>
      </c>
      <c r="K9" s="53" t="s">
        <v>101</v>
      </c>
      <c r="L9" s="53" t="s">
        <v>102</v>
      </c>
      <c r="M9" s="53" t="s">
        <v>103</v>
      </c>
      <c r="N9" s="53" t="s">
        <v>102</v>
      </c>
      <c r="O9" s="53" t="s">
        <v>103</v>
      </c>
    </row>
    <row r="10" spans="1:15" ht="13.5" hidden="1" thickBot="1">
      <c r="A10" s="54" t="s">
        <v>104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56"/>
    </row>
    <row r="11" spans="1:15" ht="13.5" hidden="1" thickBo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  <c r="O11" s="56"/>
    </row>
    <row r="12" spans="1:15" ht="13.5" hidden="1" thickBot="1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  <c r="O12" s="56"/>
    </row>
    <row r="13" spans="1:15" ht="13.5" hidden="1" thickBot="1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56"/>
    </row>
    <row r="14" spans="1:15" ht="13.5" hidden="1" thickBot="1">
      <c r="A14" s="54" t="s">
        <v>105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56"/>
    </row>
    <row r="15" spans="1:15" ht="13.5" hidden="1" thickBot="1">
      <c r="A15" s="54" t="s">
        <v>106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56"/>
    </row>
    <row r="16" spans="1:15" ht="13.5" hidden="1" thickBot="1">
      <c r="A16" s="54" t="s">
        <v>107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56"/>
    </row>
    <row r="17" ht="18.75" hidden="1">
      <c r="A17" s="57"/>
    </row>
    <row r="19" spans="1:9" ht="15.75">
      <c r="A19" s="58"/>
      <c r="B19" s="58"/>
      <c r="C19" s="58"/>
      <c r="D19" s="58"/>
      <c r="E19" s="58"/>
      <c r="F19" s="58"/>
      <c r="G19" s="58"/>
      <c r="H19" s="58"/>
      <c r="I19" s="9" t="s">
        <v>46</v>
      </c>
    </row>
    <row r="20" spans="1:10" ht="12.75">
      <c r="A20" s="58"/>
      <c r="B20" s="58"/>
      <c r="C20" s="58"/>
      <c r="D20" s="58"/>
      <c r="E20" s="58"/>
      <c r="F20" s="58"/>
      <c r="G20" s="58"/>
      <c r="H20" s="58"/>
      <c r="I20" s="58"/>
      <c r="J20" s="58"/>
    </row>
    <row r="21" spans="1:9" s="60" customFormat="1" ht="63">
      <c r="A21" s="59" t="s">
        <v>90</v>
      </c>
      <c r="B21" s="59" t="s">
        <v>122</v>
      </c>
      <c r="C21" s="59" t="s">
        <v>82</v>
      </c>
      <c r="D21" s="59" t="s">
        <v>83</v>
      </c>
      <c r="E21" s="59" t="s">
        <v>108</v>
      </c>
      <c r="F21" s="59" t="s">
        <v>109</v>
      </c>
      <c r="G21" s="59" t="s">
        <v>75</v>
      </c>
      <c r="H21" s="59" t="s">
        <v>85</v>
      </c>
      <c r="I21" s="59" t="s">
        <v>123</v>
      </c>
    </row>
    <row r="22" spans="1:9" s="60" customFormat="1" ht="18.75">
      <c r="A22" s="61" t="s">
        <v>110</v>
      </c>
      <c r="B22" s="77">
        <f>Иня!C4</f>
        <v>661</v>
      </c>
      <c r="C22" s="77">
        <f>Иня!D4</f>
        <v>699.164</v>
      </c>
      <c r="D22" s="77">
        <f>Иня!E4</f>
        <v>1016.2149999999999</v>
      </c>
      <c r="E22" s="62">
        <f>D22/B22*100</f>
        <v>153.7390317700454</v>
      </c>
      <c r="F22" s="62">
        <f aca="true" t="shared" si="0" ref="F22:F33">D22/C22*100</f>
        <v>145.34715746234073</v>
      </c>
      <c r="G22" s="77">
        <f>Иня!H4</f>
        <v>1013.10752</v>
      </c>
      <c r="H22" s="62">
        <f>D22/G22*100</f>
        <v>100.30672756234205</v>
      </c>
      <c r="I22" s="85">
        <f>D22-G22</f>
        <v>3.107479999999896</v>
      </c>
    </row>
    <row r="23" spans="1:9" s="60" customFormat="1" ht="18.75">
      <c r="A23" s="61" t="s">
        <v>111</v>
      </c>
      <c r="B23" s="77">
        <f>Купчегень!C4</f>
        <v>291.4</v>
      </c>
      <c r="C23" s="77">
        <f>Купчегень!D4</f>
        <v>375.40000000000003</v>
      </c>
      <c r="D23" s="77">
        <f>Купчегень!E4</f>
        <v>336.237</v>
      </c>
      <c r="E23" s="62">
        <f aca="true" t="shared" si="1" ref="E22:E33">D23/B23*100</f>
        <v>115.38675360329447</v>
      </c>
      <c r="F23" s="62">
        <f t="shared" si="0"/>
        <v>89.56766116142781</v>
      </c>
      <c r="G23" s="77">
        <f>Купчегень!H4</f>
        <v>396.05794000000003</v>
      </c>
      <c r="H23" s="62">
        <f aca="true" t="shared" si="2" ref="H23:H33">D23/G23*100</f>
        <v>84.89591194662074</v>
      </c>
      <c r="I23" s="85">
        <f>D23-G23</f>
        <v>-59.82094000000001</v>
      </c>
    </row>
    <row r="24" spans="1:9" s="60" customFormat="1" ht="18.75">
      <c r="A24" s="61" t="s">
        <v>112</v>
      </c>
      <c r="B24" s="77">
        <f>Хабаровка!C4</f>
        <v>598.9</v>
      </c>
      <c r="C24" s="77">
        <f>Хабаровка!D4</f>
        <v>910.7</v>
      </c>
      <c r="D24" s="77">
        <f>Хабаровка!E4</f>
        <v>989.261</v>
      </c>
      <c r="E24" s="62">
        <f t="shared" si="1"/>
        <v>165.17966271497747</v>
      </c>
      <c r="F24" s="62">
        <f t="shared" si="0"/>
        <v>108.62644119907763</v>
      </c>
      <c r="G24" s="77">
        <f>Хабаровка!H4</f>
        <v>698.14703</v>
      </c>
      <c r="H24" s="62">
        <f t="shared" si="2"/>
        <v>141.69808901142213</v>
      </c>
      <c r="I24" s="85">
        <f>D24-G24</f>
        <v>291.11397</v>
      </c>
    </row>
    <row r="25" spans="1:9" s="60" customFormat="1" ht="18.75">
      <c r="A25" s="61" t="s">
        <v>113</v>
      </c>
      <c r="B25" s="77">
        <f>Онгудай!C4</f>
        <v>7748</v>
      </c>
      <c r="C25" s="77">
        <f>Онгудай!D4</f>
        <v>7835.999999999999</v>
      </c>
      <c r="D25" s="77">
        <f>Онгудай!E4</f>
        <v>7741.339999999999</v>
      </c>
      <c r="E25" s="62">
        <f>D25/B25*100</f>
        <v>99.91404233350542</v>
      </c>
      <c r="F25" s="62">
        <f>D25/C25*100</f>
        <v>98.79198570699337</v>
      </c>
      <c r="G25" s="77">
        <f>Онгудай!H4</f>
        <v>7400.120440000001</v>
      </c>
      <c r="H25" s="62">
        <f>D25/G25*100</f>
        <v>104.61100008799313</v>
      </c>
      <c r="I25" s="85">
        <f>D25-G25</f>
        <v>341.21955999999864</v>
      </c>
    </row>
    <row r="26" spans="1:9" s="60" customFormat="1" ht="18.75">
      <c r="A26" s="61" t="s">
        <v>114</v>
      </c>
      <c r="B26" s="78">
        <f>Шашикман!C4</f>
        <v>411</v>
      </c>
      <c r="C26" s="78">
        <f>Шашикман!D4</f>
        <v>526.5</v>
      </c>
      <c r="D26" s="78">
        <f>Шашикман!E4</f>
        <v>555.7239999999999</v>
      </c>
      <c r="E26" s="62">
        <f t="shared" si="1"/>
        <v>135.21265206812652</v>
      </c>
      <c r="F26" s="62">
        <f t="shared" si="0"/>
        <v>105.55061728395061</v>
      </c>
      <c r="G26" s="78">
        <f>Шашикман!H4</f>
        <v>475.3178500000001</v>
      </c>
      <c r="H26" s="62">
        <f t="shared" si="2"/>
        <v>116.91629085673931</v>
      </c>
      <c r="I26" s="86">
        <v>10.56</v>
      </c>
    </row>
    <row r="27" spans="1:9" s="60" customFormat="1" ht="18.75">
      <c r="A27" s="61" t="s">
        <v>115</v>
      </c>
      <c r="B27" s="77">
        <f>Каракол!C4</f>
        <v>780</v>
      </c>
      <c r="C27" s="77">
        <f>Каракол!D4</f>
        <v>872</v>
      </c>
      <c r="D27" s="77">
        <f>Каракол!E4</f>
        <v>887.1629999999999</v>
      </c>
      <c r="E27" s="62">
        <f t="shared" si="1"/>
        <v>113.73884615384615</v>
      </c>
      <c r="F27" s="62">
        <f t="shared" si="0"/>
        <v>101.73887614678898</v>
      </c>
      <c r="G27" s="77">
        <f>Каракол!H4</f>
        <v>874.72258</v>
      </c>
      <c r="H27" s="62">
        <f t="shared" si="2"/>
        <v>101.4222132004412</v>
      </c>
      <c r="I27" s="85">
        <f aca="true" t="shared" si="3" ref="I27:I33">D27-G27</f>
        <v>12.440419999999904</v>
      </c>
    </row>
    <row r="28" spans="1:9" s="60" customFormat="1" ht="18.75">
      <c r="A28" s="61" t="s">
        <v>116</v>
      </c>
      <c r="B28" s="77">
        <f>НТалда!C4</f>
        <v>255</v>
      </c>
      <c r="C28" s="77">
        <f>НТалда!D4</f>
        <v>255</v>
      </c>
      <c r="D28" s="77">
        <f>НТалда!E4</f>
        <v>241.35</v>
      </c>
      <c r="E28" s="62">
        <f t="shared" si="1"/>
        <v>94.6470588235294</v>
      </c>
      <c r="F28" s="62">
        <f t="shared" si="0"/>
        <v>94.6470588235294</v>
      </c>
      <c r="G28" s="77">
        <f>НТалда!H4</f>
        <v>233.29854000000003</v>
      </c>
      <c r="H28" s="62">
        <f t="shared" si="2"/>
        <v>103.45114032861069</v>
      </c>
      <c r="I28" s="85">
        <f t="shared" si="3"/>
        <v>8.051459999999963</v>
      </c>
    </row>
    <row r="29" spans="1:9" s="60" customFormat="1" ht="18.75">
      <c r="A29" s="61" t="s">
        <v>117</v>
      </c>
      <c r="B29" s="77">
        <f>Кулада!C4</f>
        <v>381</v>
      </c>
      <c r="C29" s="77">
        <f>Кулада!D4</f>
        <v>418.9</v>
      </c>
      <c r="D29" s="77">
        <f>Кулада!E4</f>
        <v>501.792</v>
      </c>
      <c r="E29" s="62">
        <f t="shared" si="1"/>
        <v>131.703937007874</v>
      </c>
      <c r="F29" s="62">
        <f t="shared" si="0"/>
        <v>119.78801623299115</v>
      </c>
      <c r="G29" s="77">
        <f>Кулада!H4</f>
        <v>433.92718</v>
      </c>
      <c r="H29" s="62">
        <f t="shared" si="2"/>
        <v>115.63967945036306</v>
      </c>
      <c r="I29" s="85">
        <f t="shared" si="3"/>
        <v>67.86481999999995</v>
      </c>
    </row>
    <row r="30" spans="1:9" s="60" customFormat="1" ht="18.75">
      <c r="A30" s="61" t="s">
        <v>118</v>
      </c>
      <c r="B30" s="77">
        <f>Теньга!C4</f>
        <v>1477</v>
      </c>
      <c r="C30" s="77">
        <f>Теньга!D4</f>
        <v>1751.231</v>
      </c>
      <c r="D30" s="77">
        <f>Теньга!E4</f>
        <v>1894.7450000000003</v>
      </c>
      <c r="E30" s="62">
        <f t="shared" si="1"/>
        <v>128.28334461746786</v>
      </c>
      <c r="F30" s="62">
        <f t="shared" si="0"/>
        <v>108.19503537797128</v>
      </c>
      <c r="G30" s="77">
        <f>Теньга!H4</f>
        <v>1731.62662</v>
      </c>
      <c r="H30" s="62">
        <f t="shared" si="2"/>
        <v>109.41995105157257</v>
      </c>
      <c r="I30" s="85">
        <f t="shared" si="3"/>
        <v>163.11838000000034</v>
      </c>
    </row>
    <row r="31" spans="1:9" ht="18.75">
      <c r="A31" s="61" t="s">
        <v>119</v>
      </c>
      <c r="B31" s="77">
        <f>Ело!C4</f>
        <v>689.5</v>
      </c>
      <c r="C31" s="77">
        <f>Ело!D4</f>
        <v>689.5</v>
      </c>
      <c r="D31" s="77">
        <f>Ело!E4</f>
        <v>617.0799999999999</v>
      </c>
      <c r="E31" s="62">
        <f t="shared" si="1"/>
        <v>89.49673676577228</v>
      </c>
      <c r="F31" s="62">
        <f t="shared" si="0"/>
        <v>89.49673676577228</v>
      </c>
      <c r="G31" s="77">
        <f>Ело!H4</f>
        <v>692.2261500000001</v>
      </c>
      <c r="H31" s="62">
        <f t="shared" si="2"/>
        <v>89.14427748792788</v>
      </c>
      <c r="I31" s="85">
        <f t="shared" si="3"/>
        <v>-75.14615000000015</v>
      </c>
    </row>
    <row r="32" spans="1:9" ht="18.75" hidden="1">
      <c r="A32" s="63" t="s">
        <v>120</v>
      </c>
      <c r="B32" s="79"/>
      <c r="C32" s="79"/>
      <c r="D32" s="79"/>
      <c r="E32" s="62" t="e">
        <f t="shared" si="1"/>
        <v>#DIV/0!</v>
      </c>
      <c r="F32" s="62" t="e">
        <f t="shared" si="0"/>
        <v>#DIV/0!</v>
      </c>
      <c r="G32" s="77"/>
      <c r="H32" s="62" t="e">
        <f t="shared" si="2"/>
        <v>#DIV/0!</v>
      </c>
      <c r="I32" s="85">
        <f t="shared" si="3"/>
        <v>0</v>
      </c>
    </row>
    <row r="33" spans="1:9" s="66" customFormat="1" ht="18.75" customHeight="1">
      <c r="A33" s="64" t="s">
        <v>105</v>
      </c>
      <c r="B33" s="80">
        <f>SUM(B22:B32)</f>
        <v>13292.8</v>
      </c>
      <c r="C33" s="80">
        <f>SUM(C22:C32)</f>
        <v>14334.394999999999</v>
      </c>
      <c r="D33" s="80">
        <f>SUM(D22:D32)</f>
        <v>14780.907000000001</v>
      </c>
      <c r="E33" s="84">
        <f t="shared" si="1"/>
        <v>111.19483479778529</v>
      </c>
      <c r="F33" s="84">
        <f t="shared" si="0"/>
        <v>103.11496927495023</v>
      </c>
      <c r="G33" s="80">
        <f>SUM(G22:G32)</f>
        <v>13948.551850000002</v>
      </c>
      <c r="H33" s="65">
        <f t="shared" si="2"/>
        <v>105.96732305224931</v>
      </c>
      <c r="I33" s="87">
        <f t="shared" si="3"/>
        <v>832.3551499999994</v>
      </c>
    </row>
    <row r="34" spans="2:4" ht="12.75">
      <c r="B34" s="81"/>
      <c r="C34" s="81"/>
      <c r="D34" s="81"/>
    </row>
  </sheetData>
  <sheetProtection/>
  <mergeCells count="10">
    <mergeCell ref="B2:H2"/>
    <mergeCell ref="A7:A9"/>
    <mergeCell ref="B7:I7"/>
    <mergeCell ref="J7:K7"/>
    <mergeCell ref="L7:O7"/>
    <mergeCell ref="B8:F8"/>
    <mergeCell ref="G8:I8"/>
    <mergeCell ref="J8:K8"/>
    <mergeCell ref="L8:M8"/>
    <mergeCell ref="N8:O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28125" defaultRowHeight="15"/>
  <cols>
    <col min="1" max="1" width="43.8515625" style="7" customWidth="1"/>
    <col min="2" max="2" width="23.7109375" style="7" customWidth="1"/>
    <col min="3" max="3" width="17.28125" style="7" customWidth="1"/>
    <col min="4" max="6" width="13.28125" style="7" customWidth="1"/>
    <col min="7" max="7" width="11.28125" style="7" customWidth="1"/>
    <col min="8" max="8" width="13.281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2" t="s">
        <v>131</v>
      </c>
      <c r="B1" s="13"/>
      <c r="C1" s="13"/>
      <c r="J1" s="9" t="s">
        <v>46</v>
      </c>
      <c r="K1" s="9"/>
    </row>
    <row r="3" spans="1:10" s="15" customFormat="1" ht="67.5" customHeight="1">
      <c r="A3" s="14" t="s">
        <v>2</v>
      </c>
      <c r="B3" s="14" t="s">
        <v>3</v>
      </c>
      <c r="C3" s="14" t="s">
        <v>81</v>
      </c>
      <c r="D3" s="14" t="s">
        <v>82</v>
      </c>
      <c r="E3" s="14" t="s">
        <v>83</v>
      </c>
      <c r="F3" s="14" t="s">
        <v>59</v>
      </c>
      <c r="G3" s="14" t="s">
        <v>60</v>
      </c>
      <c r="H3" s="14" t="s">
        <v>86</v>
      </c>
      <c r="I3" s="14" t="s">
        <v>85</v>
      </c>
      <c r="J3" s="14" t="s">
        <v>84</v>
      </c>
    </row>
    <row r="4" spans="1:10" s="8" customFormat="1" ht="21" customHeight="1">
      <c r="A4" s="38" t="s">
        <v>4</v>
      </c>
      <c r="B4" s="39" t="s">
        <v>8</v>
      </c>
      <c r="C4" s="40">
        <f>C5+C18</f>
        <v>381</v>
      </c>
      <c r="D4" s="40">
        <f>D5+D18</f>
        <v>418.9</v>
      </c>
      <c r="E4" s="40">
        <f>E5+E18</f>
        <v>501.792</v>
      </c>
      <c r="F4" s="40">
        <f>E4/C4*100</f>
        <v>131.703937007874</v>
      </c>
      <c r="G4" s="40">
        <f>E4/D4*100</f>
        <v>119.78801623299115</v>
      </c>
      <c r="H4" s="40">
        <f>H5+H18</f>
        <v>433.92718</v>
      </c>
      <c r="I4" s="40">
        <f>E4/H4*100</f>
        <v>115.63967945036306</v>
      </c>
      <c r="J4" s="40">
        <f>J5+J18</f>
        <v>67.86481999999997</v>
      </c>
    </row>
    <row r="5" spans="1:10" s="8" customFormat="1" ht="12.75">
      <c r="A5" s="35" t="s">
        <v>5</v>
      </c>
      <c r="B5" s="36"/>
      <c r="C5" s="37">
        <f>C6+C7+C11+C16+C17</f>
        <v>350</v>
      </c>
      <c r="D5" s="37">
        <f>D6+D7+D11+D16+D17</f>
        <v>303.4</v>
      </c>
      <c r="E5" s="37">
        <f>E6+E7+E11+E16+E17</f>
        <v>321.57</v>
      </c>
      <c r="F5" s="37">
        <f>E5/C5*100</f>
        <v>91.87714285714286</v>
      </c>
      <c r="G5" s="37">
        <f>E5/D5*100</f>
        <v>105.98879367172052</v>
      </c>
      <c r="H5" s="37">
        <f>H6+H7+H11+H16+H17</f>
        <v>266.59327</v>
      </c>
      <c r="I5" s="37">
        <f>E5/H5*100</f>
        <v>120.6219496838761</v>
      </c>
      <c r="J5" s="37">
        <f>J6+J7+J11+J16+J17</f>
        <v>54.97672999999997</v>
      </c>
    </row>
    <row r="6" spans="1:10" ht="15.75" customHeight="1">
      <c r="A6" s="4" t="s">
        <v>6</v>
      </c>
      <c r="B6" s="5" t="s">
        <v>7</v>
      </c>
      <c r="C6" s="11">
        <v>50</v>
      </c>
      <c r="D6" s="11">
        <v>50</v>
      </c>
      <c r="E6" s="11">
        <v>75.747</v>
      </c>
      <c r="F6" s="11">
        <f aca="true" t="shared" si="0" ref="F6:F17">E6/C6*100</f>
        <v>151.494</v>
      </c>
      <c r="G6" s="22">
        <f>E6/D6*100</f>
        <v>151.494</v>
      </c>
      <c r="H6" s="11">
        <v>52.27291</v>
      </c>
      <c r="I6" s="16">
        <f>E6/H6*100</f>
        <v>144.90679780406333</v>
      </c>
      <c r="J6" s="17">
        <f>E6-H6</f>
        <v>23.474089999999997</v>
      </c>
    </row>
    <row r="7" spans="1:10" s="8" customFormat="1" ht="15.75" customHeight="1">
      <c r="A7" s="3" t="s">
        <v>9</v>
      </c>
      <c r="B7" s="5" t="s">
        <v>10</v>
      </c>
      <c r="C7" s="10">
        <f>C8+C9+C10</f>
        <v>10</v>
      </c>
      <c r="D7" s="10">
        <f>D8+D9+D10</f>
        <v>10</v>
      </c>
      <c r="E7" s="10">
        <f>E8+E9+E10</f>
        <v>11.501</v>
      </c>
      <c r="F7" s="10">
        <f t="shared" si="0"/>
        <v>115.00999999999999</v>
      </c>
      <c r="G7" s="23">
        <f aca="true" t="shared" si="1" ref="G7:G17">E7/D7*100</f>
        <v>115.00999999999999</v>
      </c>
      <c r="H7" s="10">
        <f>H8+H9+H10</f>
        <v>8.76087</v>
      </c>
      <c r="I7" s="18">
        <f aca="true" t="shared" si="2" ref="I7:I17">E7/H7*100</f>
        <v>131.2769165619396</v>
      </c>
      <c r="J7" s="19">
        <f aca="true" t="shared" si="3" ref="J7:J17">E7-H7</f>
        <v>2.740129999999999</v>
      </c>
    </row>
    <row r="8" spans="1:10" ht="25.5">
      <c r="A8" s="1" t="s">
        <v>0</v>
      </c>
      <c r="B8" s="6" t="s">
        <v>55</v>
      </c>
      <c r="C8" s="11">
        <v>0</v>
      </c>
      <c r="D8" s="11">
        <v>0</v>
      </c>
      <c r="E8" s="11">
        <v>0</v>
      </c>
      <c r="F8" s="11" t="e">
        <f t="shared" si="0"/>
        <v>#DIV/0!</v>
      </c>
      <c r="G8" s="22" t="e">
        <f t="shared" si="1"/>
        <v>#DIV/0!</v>
      </c>
      <c r="H8" s="11">
        <v>0</v>
      </c>
      <c r="I8" s="16" t="e">
        <f t="shared" si="2"/>
        <v>#DIV/0!</v>
      </c>
      <c r="J8" s="17">
        <f t="shared" si="3"/>
        <v>0</v>
      </c>
    </row>
    <row r="9" spans="1:10" ht="12.75">
      <c r="A9" s="1" t="s">
        <v>1</v>
      </c>
      <c r="B9" s="6" t="s">
        <v>56</v>
      </c>
      <c r="C9" s="11">
        <v>10</v>
      </c>
      <c r="D9" s="11">
        <v>10</v>
      </c>
      <c r="E9" s="11">
        <v>11.501</v>
      </c>
      <c r="F9" s="11">
        <f t="shared" si="0"/>
        <v>115.00999999999999</v>
      </c>
      <c r="G9" s="22">
        <f t="shared" si="1"/>
        <v>115.00999999999999</v>
      </c>
      <c r="H9" s="11">
        <v>8.76087</v>
      </c>
      <c r="I9" s="16">
        <f t="shared" si="2"/>
        <v>131.2769165619396</v>
      </c>
      <c r="J9" s="17">
        <f t="shared" si="3"/>
        <v>2.740129999999999</v>
      </c>
    </row>
    <row r="10" spans="1:10" ht="25.5">
      <c r="A10" s="1" t="s">
        <v>49</v>
      </c>
      <c r="B10" s="6" t="s">
        <v>50</v>
      </c>
      <c r="C10" s="11">
        <v>0</v>
      </c>
      <c r="D10" s="11">
        <v>0</v>
      </c>
      <c r="E10" s="11">
        <v>0</v>
      </c>
      <c r="F10" s="11" t="e">
        <f t="shared" si="0"/>
        <v>#DIV/0!</v>
      </c>
      <c r="G10" s="22" t="e">
        <f t="shared" si="1"/>
        <v>#DIV/0!</v>
      </c>
      <c r="H10" s="11">
        <v>0</v>
      </c>
      <c r="I10" s="16" t="e">
        <f t="shared" si="2"/>
        <v>#DIV/0!</v>
      </c>
      <c r="J10" s="17">
        <f t="shared" si="3"/>
        <v>0</v>
      </c>
    </row>
    <row r="11" spans="1:10" s="8" customFormat="1" ht="17.25" customHeight="1">
      <c r="A11" s="4" t="s">
        <v>13</v>
      </c>
      <c r="B11" s="5" t="s">
        <v>14</v>
      </c>
      <c r="C11" s="10">
        <f>C12+C13</f>
        <v>285</v>
      </c>
      <c r="D11" s="10">
        <f>D12+D13</f>
        <v>240</v>
      </c>
      <c r="E11" s="10">
        <f>E12+E13</f>
        <v>231.576</v>
      </c>
      <c r="F11" s="10">
        <f t="shared" si="0"/>
        <v>81.25473684210526</v>
      </c>
      <c r="G11" s="24">
        <f t="shared" si="1"/>
        <v>96.49</v>
      </c>
      <c r="H11" s="10">
        <f>H12+H13</f>
        <v>210.54268000000002</v>
      </c>
      <c r="I11" s="20">
        <f t="shared" si="2"/>
        <v>109.99005047337668</v>
      </c>
      <c r="J11" s="19">
        <f t="shared" si="3"/>
        <v>21.033319999999975</v>
      </c>
    </row>
    <row r="12" spans="1:10" ht="12.75">
      <c r="A12" s="1" t="s">
        <v>51</v>
      </c>
      <c r="B12" s="6" t="s">
        <v>15</v>
      </c>
      <c r="C12" s="11">
        <v>35</v>
      </c>
      <c r="D12" s="11">
        <v>35</v>
      </c>
      <c r="E12" s="11">
        <v>38.034</v>
      </c>
      <c r="F12" s="11">
        <f t="shared" si="0"/>
        <v>108.66857142857143</v>
      </c>
      <c r="G12" s="25">
        <f t="shared" si="1"/>
        <v>108.66857142857143</v>
      </c>
      <c r="H12" s="11">
        <v>21.55123</v>
      </c>
      <c r="I12" s="21">
        <f t="shared" si="2"/>
        <v>176.48180637485655</v>
      </c>
      <c r="J12" s="17">
        <f t="shared" si="3"/>
        <v>16.48277</v>
      </c>
    </row>
    <row r="13" spans="1:10" ht="12.75">
      <c r="A13" s="33" t="s">
        <v>76</v>
      </c>
      <c r="B13" s="34" t="s">
        <v>77</v>
      </c>
      <c r="C13" s="11">
        <f>C14+C15</f>
        <v>250</v>
      </c>
      <c r="D13" s="11">
        <f>D14+D15</f>
        <v>205</v>
      </c>
      <c r="E13" s="11">
        <f>E14+E15</f>
        <v>193.542</v>
      </c>
      <c r="F13" s="11">
        <f t="shared" si="0"/>
        <v>77.4168</v>
      </c>
      <c r="G13" s="25">
        <f t="shared" si="1"/>
        <v>94.41073170731707</v>
      </c>
      <c r="H13" s="11">
        <f>H14+H15</f>
        <v>188.99145000000001</v>
      </c>
      <c r="I13" s="21">
        <f t="shared" si="2"/>
        <v>102.40780733731604</v>
      </c>
      <c r="J13" s="17">
        <f t="shared" si="3"/>
        <v>4.550549999999987</v>
      </c>
    </row>
    <row r="14" spans="1:10" ht="12.75">
      <c r="A14" s="33" t="s">
        <v>73</v>
      </c>
      <c r="B14" s="34" t="s">
        <v>78</v>
      </c>
      <c r="C14" s="11">
        <v>50</v>
      </c>
      <c r="D14" s="11">
        <v>5</v>
      </c>
      <c r="E14" s="11">
        <v>2.323</v>
      </c>
      <c r="F14" s="11"/>
      <c r="G14" s="25"/>
      <c r="H14" s="11">
        <v>22.43474</v>
      </c>
      <c r="I14" s="21"/>
      <c r="J14" s="17"/>
    </row>
    <row r="15" spans="1:10" ht="12.75">
      <c r="A15" s="33" t="s">
        <v>74</v>
      </c>
      <c r="B15" s="34" t="s">
        <v>79</v>
      </c>
      <c r="C15" s="11">
        <v>200</v>
      </c>
      <c r="D15" s="11">
        <v>200</v>
      </c>
      <c r="E15" s="11">
        <v>191.219</v>
      </c>
      <c r="F15" s="11"/>
      <c r="G15" s="25"/>
      <c r="H15" s="11">
        <v>166.55671</v>
      </c>
      <c r="I15" s="21"/>
      <c r="J15" s="17"/>
    </row>
    <row r="16" spans="1:10" ht="12" customHeight="1">
      <c r="A16" s="3" t="s">
        <v>18</v>
      </c>
      <c r="B16" s="5" t="s">
        <v>17</v>
      </c>
      <c r="C16" s="10">
        <v>5</v>
      </c>
      <c r="D16" s="10">
        <v>3.4</v>
      </c>
      <c r="E16" s="10">
        <v>3.4</v>
      </c>
      <c r="F16" s="11">
        <f t="shared" si="0"/>
        <v>68</v>
      </c>
      <c r="G16" s="24">
        <f t="shared" si="1"/>
        <v>100</v>
      </c>
      <c r="H16" s="10">
        <v>1.1</v>
      </c>
      <c r="I16" s="20">
        <f t="shared" si="2"/>
        <v>309.09090909090907</v>
      </c>
      <c r="J16" s="19">
        <f t="shared" si="3"/>
        <v>2.3</v>
      </c>
    </row>
    <row r="17" spans="1:10" ht="25.5">
      <c r="A17" s="3" t="s">
        <v>20</v>
      </c>
      <c r="B17" s="5" t="s">
        <v>19</v>
      </c>
      <c r="C17" s="10">
        <v>0</v>
      </c>
      <c r="D17" s="10">
        <v>0</v>
      </c>
      <c r="E17" s="10">
        <v>-0.654</v>
      </c>
      <c r="F17" s="11" t="e">
        <f t="shared" si="0"/>
        <v>#DIV/0!</v>
      </c>
      <c r="G17" s="24" t="e">
        <f t="shared" si="1"/>
        <v>#DIV/0!</v>
      </c>
      <c r="H17" s="10">
        <v>-6.08319</v>
      </c>
      <c r="I17" s="20">
        <f t="shared" si="2"/>
        <v>10.75093824128459</v>
      </c>
      <c r="J17" s="19">
        <f t="shared" si="3"/>
        <v>5.42919</v>
      </c>
    </row>
    <row r="18" spans="1:10" ht="12.75">
      <c r="A18" s="41" t="s">
        <v>21</v>
      </c>
      <c r="B18" s="42"/>
      <c r="C18" s="43">
        <f>C19+C27+C30+C33+C34+C35</f>
        <v>31</v>
      </c>
      <c r="D18" s="43">
        <f>D19+D27+D30+D33+D34+D35</f>
        <v>115.5</v>
      </c>
      <c r="E18" s="43">
        <f>E19+E27+E30+E33+E34+E35</f>
        <v>180.22199999999998</v>
      </c>
      <c r="F18" s="44">
        <f>E18/C18*100</f>
        <v>581.3612903225807</v>
      </c>
      <c r="G18" s="43">
        <f>E18/D18*100</f>
        <v>156.0363636363636</v>
      </c>
      <c r="H18" s="43">
        <f>H19+H27+H30+H33+H34+H35</f>
        <v>167.33391</v>
      </c>
      <c r="I18" s="43">
        <f>E18/H18*100</f>
        <v>107.70201927391763</v>
      </c>
      <c r="J18" s="43">
        <f>J19+J27+J30+J33+J34+J35</f>
        <v>12.888089999999996</v>
      </c>
    </row>
    <row r="19" spans="1:10" s="8" customFormat="1" ht="38.25">
      <c r="A19" s="3" t="s">
        <v>23</v>
      </c>
      <c r="B19" s="5" t="s">
        <v>22</v>
      </c>
      <c r="C19" s="10">
        <f>C20+C21+C24+C25+C26</f>
        <v>21</v>
      </c>
      <c r="D19" s="10">
        <f>D20+D21+D24+D25+D26</f>
        <v>31</v>
      </c>
      <c r="E19" s="10">
        <f>E20+E21+E24+E25+E26</f>
        <v>89.154</v>
      </c>
      <c r="F19" s="10">
        <f aca="true" t="shared" si="4" ref="F19:F38">E19/C19*100</f>
        <v>424.54285714285714</v>
      </c>
      <c r="G19" s="20">
        <f>E19/D19*100</f>
        <v>287.59354838709675</v>
      </c>
      <c r="H19" s="10">
        <f>H20+H21+H24+H25+H26</f>
        <v>76.25291</v>
      </c>
      <c r="I19" s="20">
        <f>E19/H19*100</f>
        <v>116.91881660647442</v>
      </c>
      <c r="J19" s="10">
        <f>E19-H19</f>
        <v>12.901089999999996</v>
      </c>
    </row>
    <row r="20" spans="1:10" ht="30" customHeight="1">
      <c r="A20" s="2" t="s">
        <v>52</v>
      </c>
      <c r="B20" s="2" t="s">
        <v>24</v>
      </c>
      <c r="C20" s="11">
        <v>0</v>
      </c>
      <c r="D20" s="11">
        <v>0</v>
      </c>
      <c r="E20" s="11">
        <v>0</v>
      </c>
      <c r="F20" s="11" t="e">
        <f t="shared" si="4"/>
        <v>#DIV/0!</v>
      </c>
      <c r="G20" s="21" t="e">
        <f aca="true" t="shared" si="5" ref="G20:G38">E20/D20*100</f>
        <v>#DIV/0!</v>
      </c>
      <c r="H20" s="11">
        <v>0</v>
      </c>
      <c r="I20" s="21" t="e">
        <f aca="true" t="shared" si="6" ref="I20:I38">E20/H20*100</f>
        <v>#DIV/0!</v>
      </c>
      <c r="J20" s="11">
        <f aca="true" t="shared" si="7" ref="J20:J38">E20-H20</f>
        <v>0</v>
      </c>
    </row>
    <row r="21" spans="1:10" ht="89.25">
      <c r="A21" s="27" t="s">
        <v>26</v>
      </c>
      <c r="B21" s="2" t="s">
        <v>25</v>
      </c>
      <c r="C21" s="11">
        <f>C22+C23</f>
        <v>21</v>
      </c>
      <c r="D21" s="11">
        <f>D22+D23</f>
        <v>31</v>
      </c>
      <c r="E21" s="11">
        <f>E22+E23</f>
        <v>89.154</v>
      </c>
      <c r="F21" s="11">
        <f t="shared" si="4"/>
        <v>424.54285714285714</v>
      </c>
      <c r="G21" s="21">
        <f t="shared" si="5"/>
        <v>287.59354838709675</v>
      </c>
      <c r="H21" s="11">
        <f>H22+H23</f>
        <v>76.25291</v>
      </c>
      <c r="I21" s="21">
        <f t="shared" si="6"/>
        <v>116.91881660647442</v>
      </c>
      <c r="J21" s="11">
        <f t="shared" si="7"/>
        <v>12.901089999999996</v>
      </c>
    </row>
    <row r="22" spans="1:10" ht="16.5" customHeight="1">
      <c r="A22" s="27" t="s">
        <v>65</v>
      </c>
      <c r="B22" s="2" t="s">
        <v>70</v>
      </c>
      <c r="C22" s="11">
        <v>20</v>
      </c>
      <c r="D22" s="11">
        <v>20</v>
      </c>
      <c r="E22" s="11">
        <v>78.154</v>
      </c>
      <c r="F22" s="11">
        <f t="shared" si="4"/>
        <v>390.77</v>
      </c>
      <c r="G22" s="21">
        <f t="shared" si="5"/>
        <v>390.77</v>
      </c>
      <c r="H22" s="11">
        <v>75.25291</v>
      </c>
      <c r="I22" s="21">
        <f t="shared" si="6"/>
        <v>103.85512002127226</v>
      </c>
      <c r="J22" s="11">
        <f t="shared" si="7"/>
        <v>2.9010899999999964</v>
      </c>
    </row>
    <row r="23" spans="1:10" ht="12.75">
      <c r="A23" s="27" t="s">
        <v>66</v>
      </c>
      <c r="B23" s="2" t="s">
        <v>69</v>
      </c>
      <c r="C23" s="11">
        <v>1</v>
      </c>
      <c r="D23" s="11">
        <v>11</v>
      </c>
      <c r="E23" s="11">
        <v>11</v>
      </c>
      <c r="F23" s="11">
        <f t="shared" si="4"/>
        <v>1100</v>
      </c>
      <c r="G23" s="21">
        <f t="shared" si="5"/>
        <v>100</v>
      </c>
      <c r="H23" s="11">
        <v>1</v>
      </c>
      <c r="I23" s="21">
        <f t="shared" si="6"/>
        <v>1100</v>
      </c>
      <c r="J23" s="11">
        <f t="shared" si="7"/>
        <v>10</v>
      </c>
    </row>
    <row r="24" spans="1:10" ht="25.5">
      <c r="A24" s="28" t="s">
        <v>61</v>
      </c>
      <c r="B24" s="28" t="s">
        <v>62</v>
      </c>
      <c r="C24" s="11">
        <v>0</v>
      </c>
      <c r="D24" s="11">
        <v>0</v>
      </c>
      <c r="E24" s="11">
        <v>0</v>
      </c>
      <c r="F24" s="11" t="e">
        <f t="shared" si="4"/>
        <v>#DIV/0!</v>
      </c>
      <c r="G24" s="21" t="e">
        <f t="shared" si="5"/>
        <v>#DIV/0!</v>
      </c>
      <c r="H24" s="11">
        <v>0</v>
      </c>
      <c r="I24" s="21" t="e">
        <f>E24/H24*100</f>
        <v>#DIV/0!</v>
      </c>
      <c r="J24" s="11">
        <f t="shared" si="7"/>
        <v>0</v>
      </c>
    </row>
    <row r="25" spans="1:10" ht="89.25">
      <c r="A25" s="26" t="s">
        <v>47</v>
      </c>
      <c r="B25" s="2" t="s">
        <v>48</v>
      </c>
      <c r="C25" s="11">
        <v>0</v>
      </c>
      <c r="D25" s="11">
        <v>0</v>
      </c>
      <c r="E25" s="11">
        <v>0</v>
      </c>
      <c r="F25" s="11" t="e">
        <f t="shared" si="4"/>
        <v>#DIV/0!</v>
      </c>
      <c r="G25" s="21" t="e">
        <f t="shared" si="5"/>
        <v>#DIV/0!</v>
      </c>
      <c r="H25" s="11">
        <v>0</v>
      </c>
      <c r="I25" s="21" t="e">
        <f t="shared" si="6"/>
        <v>#DIV/0!</v>
      </c>
      <c r="J25" s="11">
        <f t="shared" si="7"/>
        <v>0</v>
      </c>
    </row>
    <row r="26" spans="1:10" ht="76.5">
      <c r="A26" s="27" t="s">
        <v>28</v>
      </c>
      <c r="B26" s="2" t="s">
        <v>27</v>
      </c>
      <c r="C26" s="11">
        <v>0</v>
      </c>
      <c r="D26" s="11">
        <v>0</v>
      </c>
      <c r="E26" s="11">
        <v>0</v>
      </c>
      <c r="F26" s="11" t="e">
        <f t="shared" si="4"/>
        <v>#DIV/0!</v>
      </c>
      <c r="G26" s="21" t="e">
        <f t="shared" si="5"/>
        <v>#DIV/0!</v>
      </c>
      <c r="H26" s="11">
        <v>0</v>
      </c>
      <c r="I26" s="21" t="e">
        <f t="shared" si="6"/>
        <v>#DIV/0!</v>
      </c>
      <c r="J26" s="11">
        <f t="shared" si="7"/>
        <v>0</v>
      </c>
    </row>
    <row r="27" spans="1:10" ht="28.5" customHeight="1">
      <c r="A27" s="3" t="s">
        <v>57</v>
      </c>
      <c r="B27" s="3" t="s">
        <v>29</v>
      </c>
      <c r="C27" s="10">
        <f>C28+C29</f>
        <v>0</v>
      </c>
      <c r="D27" s="10">
        <f>D28+D29</f>
        <v>0</v>
      </c>
      <c r="E27" s="10">
        <f>E28+E29</f>
        <v>0</v>
      </c>
      <c r="F27" s="11" t="e">
        <f t="shared" si="4"/>
        <v>#DIV/0!</v>
      </c>
      <c r="G27" s="20" t="e">
        <f t="shared" si="5"/>
        <v>#DIV/0!</v>
      </c>
      <c r="H27" s="10">
        <f>H28+H29</f>
        <v>0</v>
      </c>
      <c r="I27" s="20" t="e">
        <f t="shared" si="6"/>
        <v>#DIV/0!</v>
      </c>
      <c r="J27" s="10">
        <f t="shared" si="7"/>
        <v>0</v>
      </c>
    </row>
    <row r="28" spans="1:10" ht="17.25" customHeight="1">
      <c r="A28" s="2" t="s">
        <v>63</v>
      </c>
      <c r="B28" s="3" t="s">
        <v>67</v>
      </c>
      <c r="C28" s="11">
        <v>0</v>
      </c>
      <c r="D28" s="11">
        <v>0</v>
      </c>
      <c r="E28" s="11">
        <v>0</v>
      </c>
      <c r="F28" s="11" t="e">
        <f t="shared" si="4"/>
        <v>#DIV/0!</v>
      </c>
      <c r="G28" s="20" t="e">
        <f t="shared" si="5"/>
        <v>#DIV/0!</v>
      </c>
      <c r="H28" s="11">
        <v>0</v>
      </c>
      <c r="I28" s="20" t="e">
        <f t="shared" si="6"/>
        <v>#DIV/0!</v>
      </c>
      <c r="J28" s="10">
        <f t="shared" si="7"/>
        <v>0</v>
      </c>
    </row>
    <row r="29" spans="1:10" ht="18" customHeight="1">
      <c r="A29" s="2" t="s">
        <v>64</v>
      </c>
      <c r="B29" s="3" t="s">
        <v>68</v>
      </c>
      <c r="C29" s="11">
        <v>0</v>
      </c>
      <c r="D29" s="11">
        <v>0</v>
      </c>
      <c r="E29" s="11">
        <v>0</v>
      </c>
      <c r="F29" s="11" t="e">
        <f t="shared" si="4"/>
        <v>#DIV/0!</v>
      </c>
      <c r="G29" s="20" t="e">
        <f t="shared" si="5"/>
        <v>#DIV/0!</v>
      </c>
      <c r="H29" s="11">
        <v>0</v>
      </c>
      <c r="I29" s="20" t="e">
        <f t="shared" si="6"/>
        <v>#DIV/0!</v>
      </c>
      <c r="J29" s="10">
        <f t="shared" si="7"/>
        <v>0</v>
      </c>
    </row>
    <row r="30" spans="1:10" s="8" customFormat="1" ht="25.5">
      <c r="A30" s="3" t="s">
        <v>31</v>
      </c>
      <c r="B30" s="3" t="s">
        <v>30</v>
      </c>
      <c r="C30" s="10">
        <f>C31+C32</f>
        <v>0</v>
      </c>
      <c r="D30" s="10">
        <f>D31+D32</f>
        <v>0</v>
      </c>
      <c r="E30" s="10">
        <f>E31+E32</f>
        <v>0</v>
      </c>
      <c r="F30" s="10" t="e">
        <f t="shared" si="4"/>
        <v>#DIV/0!</v>
      </c>
      <c r="G30" s="20" t="e">
        <f t="shared" si="5"/>
        <v>#DIV/0!</v>
      </c>
      <c r="H30" s="10">
        <f>H31+H32</f>
        <v>26.331</v>
      </c>
      <c r="I30" s="20">
        <f t="shared" si="6"/>
        <v>0</v>
      </c>
      <c r="J30" s="10">
        <f t="shared" si="7"/>
        <v>-26.331</v>
      </c>
    </row>
    <row r="31" spans="1:10" ht="76.5">
      <c r="A31" s="27" t="s">
        <v>32</v>
      </c>
      <c r="B31" s="2" t="s">
        <v>40</v>
      </c>
      <c r="C31" s="11">
        <v>0</v>
      </c>
      <c r="D31" s="11">
        <v>0</v>
      </c>
      <c r="E31" s="11">
        <v>0</v>
      </c>
      <c r="F31" s="11" t="e">
        <f t="shared" si="4"/>
        <v>#DIV/0!</v>
      </c>
      <c r="G31" s="21" t="e">
        <f t="shared" si="5"/>
        <v>#DIV/0!</v>
      </c>
      <c r="H31" s="11">
        <v>24.625</v>
      </c>
      <c r="I31" s="21">
        <f t="shared" si="6"/>
        <v>0</v>
      </c>
      <c r="J31" s="11">
        <f t="shared" si="7"/>
        <v>-24.625</v>
      </c>
    </row>
    <row r="32" spans="1:10" ht="51.75" customHeight="1">
      <c r="A32" s="27" t="s">
        <v>58</v>
      </c>
      <c r="B32" s="2" t="s">
        <v>41</v>
      </c>
      <c r="C32" s="11">
        <v>0</v>
      </c>
      <c r="D32" s="11">
        <v>0</v>
      </c>
      <c r="E32" s="11">
        <v>0</v>
      </c>
      <c r="F32" s="11" t="e">
        <f t="shared" si="4"/>
        <v>#DIV/0!</v>
      </c>
      <c r="G32" s="21" t="e">
        <f t="shared" si="5"/>
        <v>#DIV/0!</v>
      </c>
      <c r="H32" s="11">
        <v>1.706</v>
      </c>
      <c r="I32" s="21">
        <f t="shared" si="6"/>
        <v>0</v>
      </c>
      <c r="J32" s="11">
        <f t="shared" si="7"/>
        <v>-1.706</v>
      </c>
    </row>
    <row r="33" spans="1:10" ht="15.75" customHeight="1">
      <c r="A33" s="2" t="s">
        <v>35</v>
      </c>
      <c r="B33" s="3" t="s">
        <v>34</v>
      </c>
      <c r="C33" s="11">
        <v>0</v>
      </c>
      <c r="D33" s="11">
        <v>0</v>
      </c>
      <c r="E33" s="11">
        <v>0</v>
      </c>
      <c r="F33" s="11" t="e">
        <f t="shared" si="4"/>
        <v>#DIV/0!</v>
      </c>
      <c r="G33" s="20" t="e">
        <f t="shared" si="5"/>
        <v>#DIV/0!</v>
      </c>
      <c r="H33" s="11">
        <v>0</v>
      </c>
      <c r="I33" s="20" t="e">
        <f t="shared" si="6"/>
        <v>#DIV/0!</v>
      </c>
      <c r="J33" s="10">
        <f t="shared" si="7"/>
        <v>0</v>
      </c>
    </row>
    <row r="34" spans="1:10" ht="15" customHeight="1">
      <c r="A34" s="2" t="s">
        <v>36</v>
      </c>
      <c r="B34" s="3" t="s">
        <v>38</v>
      </c>
      <c r="C34" s="11">
        <v>10</v>
      </c>
      <c r="D34" s="11">
        <v>4.5</v>
      </c>
      <c r="E34" s="11">
        <v>11.068</v>
      </c>
      <c r="F34" s="11">
        <f t="shared" si="4"/>
        <v>110.68</v>
      </c>
      <c r="G34" s="20">
        <f t="shared" si="5"/>
        <v>245.95555555555552</v>
      </c>
      <c r="H34" s="11">
        <v>12</v>
      </c>
      <c r="I34" s="20">
        <f t="shared" si="6"/>
        <v>92.23333333333333</v>
      </c>
      <c r="J34" s="10">
        <f t="shared" si="7"/>
        <v>-0.9320000000000004</v>
      </c>
    </row>
    <row r="35" spans="1:10" s="8" customFormat="1" ht="16.5" customHeight="1">
      <c r="A35" s="3" t="s">
        <v>39</v>
      </c>
      <c r="B35" s="3" t="s">
        <v>37</v>
      </c>
      <c r="C35" s="10">
        <f>C36+C37+C38</f>
        <v>0</v>
      </c>
      <c r="D35" s="10">
        <f>D36+D37+D38</f>
        <v>80</v>
      </c>
      <c r="E35" s="10">
        <f>E36+E37+E38</f>
        <v>80</v>
      </c>
      <c r="F35" s="10" t="e">
        <f t="shared" si="4"/>
        <v>#DIV/0!</v>
      </c>
      <c r="G35" s="20">
        <f t="shared" si="5"/>
        <v>100</v>
      </c>
      <c r="H35" s="10">
        <f>H36+H37+H38</f>
        <v>52.75</v>
      </c>
      <c r="I35" s="20">
        <f t="shared" si="6"/>
        <v>151.65876777251185</v>
      </c>
      <c r="J35" s="10">
        <f t="shared" si="7"/>
        <v>27.25</v>
      </c>
    </row>
    <row r="36" spans="1:10" ht="16.5" customHeight="1">
      <c r="A36" s="2" t="s">
        <v>43</v>
      </c>
      <c r="B36" s="2" t="s">
        <v>42</v>
      </c>
      <c r="C36" s="11">
        <v>0</v>
      </c>
      <c r="D36" s="11">
        <v>0</v>
      </c>
      <c r="E36" s="11">
        <v>0</v>
      </c>
      <c r="F36" s="11" t="e">
        <f t="shared" si="4"/>
        <v>#DIV/0!</v>
      </c>
      <c r="G36" s="21" t="e">
        <f t="shared" si="5"/>
        <v>#DIV/0!</v>
      </c>
      <c r="H36" s="11">
        <v>0</v>
      </c>
      <c r="I36" s="21" t="e">
        <f t="shared" si="6"/>
        <v>#DIV/0!</v>
      </c>
      <c r="J36" s="11">
        <f t="shared" si="7"/>
        <v>0</v>
      </c>
    </row>
    <row r="37" spans="1:10" ht="12.75">
      <c r="A37" s="2" t="s">
        <v>44</v>
      </c>
      <c r="B37" s="2" t="s">
        <v>45</v>
      </c>
      <c r="C37" s="11">
        <v>0</v>
      </c>
      <c r="D37" s="11">
        <v>80</v>
      </c>
      <c r="E37" s="11">
        <v>80</v>
      </c>
      <c r="F37" s="11" t="e">
        <f t="shared" si="4"/>
        <v>#DIV/0!</v>
      </c>
      <c r="G37" s="21">
        <f t="shared" si="5"/>
        <v>100</v>
      </c>
      <c r="H37" s="11">
        <v>52.75</v>
      </c>
      <c r="I37" s="21">
        <f t="shared" si="6"/>
        <v>151.65876777251185</v>
      </c>
      <c r="J37" s="11">
        <f t="shared" si="7"/>
        <v>27.25</v>
      </c>
    </row>
    <row r="38" spans="1:10" ht="12.75">
      <c r="A38" s="2" t="s">
        <v>53</v>
      </c>
      <c r="B38" s="2" t="s">
        <v>54</v>
      </c>
      <c r="C38" s="11">
        <v>0</v>
      </c>
      <c r="D38" s="11">
        <v>0</v>
      </c>
      <c r="E38" s="11">
        <v>0</v>
      </c>
      <c r="F38" s="11" t="e">
        <f t="shared" si="4"/>
        <v>#DIV/0!</v>
      </c>
      <c r="G38" s="21" t="e">
        <f t="shared" si="5"/>
        <v>#DIV/0!</v>
      </c>
      <c r="H38" s="11">
        <v>0</v>
      </c>
      <c r="I38" s="21" t="e">
        <f t="shared" si="6"/>
        <v>#DIV/0!</v>
      </c>
      <c r="J38" s="11">
        <f t="shared" si="7"/>
        <v>0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3" sqref="F13"/>
    </sheetView>
  </sheetViews>
  <sheetFormatPr defaultColWidth="9.28125" defaultRowHeight="15"/>
  <cols>
    <col min="1" max="1" width="40.00390625" style="7" customWidth="1"/>
    <col min="2" max="2" width="23.7109375" style="7" customWidth="1"/>
    <col min="3" max="3" width="17.28125" style="7" customWidth="1"/>
    <col min="4" max="6" width="13.28125" style="7" customWidth="1"/>
    <col min="7" max="7" width="11.28125" style="7" customWidth="1"/>
    <col min="8" max="8" width="13.281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2" t="s">
        <v>132</v>
      </c>
      <c r="B1" s="13"/>
      <c r="C1" s="13"/>
      <c r="J1" s="9" t="s">
        <v>46</v>
      </c>
      <c r="K1" s="9"/>
    </row>
    <row r="3" spans="1:10" s="15" customFormat="1" ht="67.5" customHeight="1">
      <c r="A3" s="14" t="s">
        <v>2</v>
      </c>
      <c r="B3" s="14" t="s">
        <v>3</v>
      </c>
      <c r="C3" s="14" t="s">
        <v>81</v>
      </c>
      <c r="D3" s="14" t="s">
        <v>82</v>
      </c>
      <c r="E3" s="14" t="s">
        <v>83</v>
      </c>
      <c r="F3" s="14" t="s">
        <v>59</v>
      </c>
      <c r="G3" s="14" t="s">
        <v>60</v>
      </c>
      <c r="H3" s="14" t="s">
        <v>75</v>
      </c>
      <c r="I3" s="14" t="s">
        <v>85</v>
      </c>
      <c r="J3" s="14" t="s">
        <v>84</v>
      </c>
    </row>
    <row r="4" spans="1:10" s="8" customFormat="1" ht="21" customHeight="1">
      <c r="A4" s="38" t="s">
        <v>4</v>
      </c>
      <c r="B4" s="39" t="s">
        <v>8</v>
      </c>
      <c r="C4" s="40">
        <f>C5+C18</f>
        <v>1477</v>
      </c>
      <c r="D4" s="40">
        <f>D5+D18</f>
        <v>1751.231</v>
      </c>
      <c r="E4" s="40">
        <f>E5+E18</f>
        <v>1894.7450000000003</v>
      </c>
      <c r="F4" s="40">
        <f>E4/C4*100</f>
        <v>128.28334461746786</v>
      </c>
      <c r="G4" s="40">
        <f>E4/D4*100</f>
        <v>108.19503537797128</v>
      </c>
      <c r="H4" s="40">
        <f>H5+H18</f>
        <v>1731.62662</v>
      </c>
      <c r="I4" s="40">
        <f>E4/H4*100</f>
        <v>109.41995105157257</v>
      </c>
      <c r="J4" s="40">
        <f>J5+J18</f>
        <v>163.1183800000002</v>
      </c>
    </row>
    <row r="5" spans="1:10" s="8" customFormat="1" ht="12.75">
      <c r="A5" s="35" t="s">
        <v>5</v>
      </c>
      <c r="B5" s="36"/>
      <c r="C5" s="37">
        <f>C6+C7+C11+C16+C17</f>
        <v>1462</v>
      </c>
      <c r="D5" s="37">
        <f>D6+D7+D11+D16+D17</f>
        <v>1688.568</v>
      </c>
      <c r="E5" s="37">
        <f>E6+E7+E11+E16+E17</f>
        <v>1831.0940000000003</v>
      </c>
      <c r="F5" s="37">
        <f>E5/C5*100</f>
        <v>125.24582763337895</v>
      </c>
      <c r="G5" s="37">
        <f>E5/D5*100</f>
        <v>108.44064319589144</v>
      </c>
      <c r="H5" s="37">
        <f>H6+H7+H11+H16+H17</f>
        <v>1648.44911</v>
      </c>
      <c r="I5" s="37">
        <f>E5/H5*100</f>
        <v>111.07980154752852</v>
      </c>
      <c r="J5" s="37">
        <f>J6+J7+J11+J16+J17</f>
        <v>182.6448900000002</v>
      </c>
    </row>
    <row r="6" spans="1:10" ht="15.75" customHeight="1">
      <c r="A6" s="4" t="s">
        <v>6</v>
      </c>
      <c r="B6" s="5" t="s">
        <v>7</v>
      </c>
      <c r="C6" s="11">
        <v>190</v>
      </c>
      <c r="D6" s="11">
        <v>195</v>
      </c>
      <c r="E6" s="11">
        <v>206.914</v>
      </c>
      <c r="F6" s="11">
        <f>E6/C6*100</f>
        <v>108.90210526315789</v>
      </c>
      <c r="G6" s="22">
        <f>E6/D6*100</f>
        <v>106.10974358974359</v>
      </c>
      <c r="H6" s="11">
        <v>230.04131</v>
      </c>
      <c r="I6" s="16">
        <f>E6/H6*100</f>
        <v>89.94645353045502</v>
      </c>
      <c r="J6" s="17">
        <f>E6-H6</f>
        <v>-23.127310000000023</v>
      </c>
    </row>
    <row r="7" spans="1:10" s="8" customFormat="1" ht="15.75" customHeight="1">
      <c r="A7" s="3" t="s">
        <v>9</v>
      </c>
      <c r="B7" s="5" t="s">
        <v>10</v>
      </c>
      <c r="C7" s="10">
        <f>C8+C9+C10</f>
        <v>85</v>
      </c>
      <c r="D7" s="10">
        <f>D8+D9+D10</f>
        <v>108.5</v>
      </c>
      <c r="E7" s="10">
        <f>E8+E9+E10</f>
        <v>108.682</v>
      </c>
      <c r="F7" s="10">
        <f aca="true" t="shared" si="0" ref="F7:F17">E7/C7*100</f>
        <v>127.86117647058823</v>
      </c>
      <c r="G7" s="23">
        <f aca="true" t="shared" si="1" ref="G7:G17">E7/D7*100</f>
        <v>100.16774193548387</v>
      </c>
      <c r="H7" s="10">
        <f>H8+H9+H10</f>
        <v>110.8832</v>
      </c>
      <c r="I7" s="18">
        <f aca="true" t="shared" si="2" ref="I7:I17">E7/H7*100</f>
        <v>98.01484805633315</v>
      </c>
      <c r="J7" s="19">
        <f aca="true" t="shared" si="3" ref="J7:J17">E7-H7</f>
        <v>-2.2012</v>
      </c>
    </row>
    <row r="8" spans="1:10" ht="25.5">
      <c r="A8" s="1" t="s">
        <v>0</v>
      </c>
      <c r="B8" s="6" t="s">
        <v>55</v>
      </c>
      <c r="C8" s="11">
        <v>0</v>
      </c>
      <c r="D8" s="11">
        <v>0</v>
      </c>
      <c r="E8" s="11">
        <v>0</v>
      </c>
      <c r="F8" s="11" t="e">
        <f t="shared" si="0"/>
        <v>#DIV/0!</v>
      </c>
      <c r="G8" s="22" t="e">
        <f t="shared" si="1"/>
        <v>#DIV/0!</v>
      </c>
      <c r="H8" s="11">
        <v>0</v>
      </c>
      <c r="I8" s="16" t="e">
        <f t="shared" si="2"/>
        <v>#DIV/0!</v>
      </c>
      <c r="J8" s="17">
        <f t="shared" si="3"/>
        <v>0</v>
      </c>
    </row>
    <row r="9" spans="1:10" ht="12.75">
      <c r="A9" s="1" t="s">
        <v>1</v>
      </c>
      <c r="B9" s="6" t="s">
        <v>56</v>
      </c>
      <c r="C9" s="11">
        <v>85</v>
      </c>
      <c r="D9" s="11">
        <v>108.5</v>
      </c>
      <c r="E9" s="11">
        <v>108.682</v>
      </c>
      <c r="F9" s="11">
        <f t="shared" si="0"/>
        <v>127.86117647058823</v>
      </c>
      <c r="G9" s="22">
        <f t="shared" si="1"/>
        <v>100.16774193548387</v>
      </c>
      <c r="H9" s="11">
        <v>110.8832</v>
      </c>
      <c r="I9" s="16">
        <f t="shared" si="2"/>
        <v>98.01484805633315</v>
      </c>
      <c r="J9" s="17">
        <f t="shared" si="3"/>
        <v>-2.2012</v>
      </c>
    </row>
    <row r="10" spans="1:10" ht="25.5">
      <c r="A10" s="1" t="s">
        <v>49</v>
      </c>
      <c r="B10" s="6" t="s">
        <v>50</v>
      </c>
      <c r="C10" s="11">
        <v>0</v>
      </c>
      <c r="D10" s="11">
        <v>0</v>
      </c>
      <c r="E10" s="11">
        <v>0</v>
      </c>
      <c r="F10" s="11" t="e">
        <f t="shared" si="0"/>
        <v>#DIV/0!</v>
      </c>
      <c r="G10" s="22" t="e">
        <f t="shared" si="1"/>
        <v>#DIV/0!</v>
      </c>
      <c r="H10" s="11">
        <v>0</v>
      </c>
      <c r="I10" s="16" t="e">
        <f t="shared" si="2"/>
        <v>#DIV/0!</v>
      </c>
      <c r="J10" s="17">
        <f t="shared" si="3"/>
        <v>0</v>
      </c>
    </row>
    <row r="11" spans="1:10" s="8" customFormat="1" ht="17.25" customHeight="1">
      <c r="A11" s="4" t="s">
        <v>13</v>
      </c>
      <c r="B11" s="5" t="s">
        <v>14</v>
      </c>
      <c r="C11" s="10">
        <f>C12+C13</f>
        <v>1182</v>
      </c>
      <c r="D11" s="10">
        <f>D12+D13</f>
        <v>1381.068</v>
      </c>
      <c r="E11" s="10">
        <f>E12+E13</f>
        <v>1512.4940000000001</v>
      </c>
      <c r="F11" s="10">
        <f t="shared" si="0"/>
        <v>127.96057529610829</v>
      </c>
      <c r="G11" s="24">
        <f t="shared" si="1"/>
        <v>109.51625843188026</v>
      </c>
      <c r="H11" s="10">
        <f>H12+H13</f>
        <v>1314.36782</v>
      </c>
      <c r="I11" s="20">
        <f t="shared" si="2"/>
        <v>115.07387635220712</v>
      </c>
      <c r="J11" s="19">
        <f t="shared" si="3"/>
        <v>198.1261800000002</v>
      </c>
    </row>
    <row r="12" spans="1:10" ht="12.75">
      <c r="A12" s="1" t="s">
        <v>51</v>
      </c>
      <c r="B12" s="6" t="s">
        <v>15</v>
      </c>
      <c r="C12" s="11">
        <v>175</v>
      </c>
      <c r="D12" s="11">
        <v>261.068</v>
      </c>
      <c r="E12" s="11">
        <v>262.101</v>
      </c>
      <c r="F12" s="11">
        <f t="shared" si="0"/>
        <v>149.772</v>
      </c>
      <c r="G12" s="25">
        <f t="shared" si="1"/>
        <v>100.39568235095837</v>
      </c>
      <c r="H12" s="11">
        <v>265.98063</v>
      </c>
      <c r="I12" s="21">
        <f t="shared" si="2"/>
        <v>98.54138626560889</v>
      </c>
      <c r="J12" s="17">
        <f t="shared" si="3"/>
        <v>-3.87963000000002</v>
      </c>
    </row>
    <row r="13" spans="1:10" ht="12.75">
      <c r="A13" s="33" t="s">
        <v>76</v>
      </c>
      <c r="B13" s="34" t="s">
        <v>77</v>
      </c>
      <c r="C13" s="11">
        <f>C14+C15</f>
        <v>1007</v>
      </c>
      <c r="D13" s="11">
        <f>D14+D15</f>
        <v>1120</v>
      </c>
      <c r="E13" s="11">
        <f>E14+E15</f>
        <v>1250.393</v>
      </c>
      <c r="F13" s="11">
        <f t="shared" si="0"/>
        <v>124.17010923535254</v>
      </c>
      <c r="G13" s="25">
        <f t="shared" si="1"/>
        <v>111.64223214285715</v>
      </c>
      <c r="H13" s="11">
        <f>H14+H15</f>
        <v>1048.38719</v>
      </c>
      <c r="I13" s="21">
        <f t="shared" si="2"/>
        <v>119.26824477891608</v>
      </c>
      <c r="J13" s="17">
        <f t="shared" si="3"/>
        <v>202.0058100000001</v>
      </c>
    </row>
    <row r="14" spans="1:10" ht="12.75">
      <c r="A14" s="33" t="s">
        <v>73</v>
      </c>
      <c r="B14" s="34" t="s">
        <v>78</v>
      </c>
      <c r="C14" s="11">
        <v>820</v>
      </c>
      <c r="D14" s="11">
        <v>915</v>
      </c>
      <c r="E14" s="11">
        <v>1044.247</v>
      </c>
      <c r="F14" s="11"/>
      <c r="G14" s="25"/>
      <c r="H14" s="11">
        <v>854.18138</v>
      </c>
      <c r="I14" s="21"/>
      <c r="J14" s="17"/>
    </row>
    <row r="15" spans="1:10" ht="12.75">
      <c r="A15" s="33" t="s">
        <v>74</v>
      </c>
      <c r="B15" s="34" t="s">
        <v>79</v>
      </c>
      <c r="C15" s="11">
        <v>187</v>
      </c>
      <c r="D15" s="11">
        <v>205</v>
      </c>
      <c r="E15" s="11">
        <v>206.146</v>
      </c>
      <c r="F15" s="11"/>
      <c r="G15" s="25"/>
      <c r="H15" s="11">
        <v>194.20581</v>
      </c>
      <c r="I15" s="21"/>
      <c r="J15" s="17"/>
    </row>
    <row r="16" spans="1:10" ht="12" customHeight="1">
      <c r="A16" s="3" t="s">
        <v>18</v>
      </c>
      <c r="B16" s="5" t="s">
        <v>17</v>
      </c>
      <c r="C16" s="10">
        <v>5</v>
      </c>
      <c r="D16" s="10">
        <v>4</v>
      </c>
      <c r="E16" s="10">
        <v>3.2</v>
      </c>
      <c r="F16" s="11">
        <f t="shared" si="0"/>
        <v>64</v>
      </c>
      <c r="G16" s="24">
        <f t="shared" si="1"/>
        <v>80</v>
      </c>
      <c r="H16" s="10">
        <v>4.9</v>
      </c>
      <c r="I16" s="20">
        <f t="shared" si="2"/>
        <v>65.3061224489796</v>
      </c>
      <c r="J16" s="19">
        <f t="shared" si="3"/>
        <v>-1.7000000000000002</v>
      </c>
    </row>
    <row r="17" spans="1:10" ht="38.25">
      <c r="A17" s="3" t="s">
        <v>20</v>
      </c>
      <c r="B17" s="5" t="s">
        <v>19</v>
      </c>
      <c r="C17" s="10">
        <v>0</v>
      </c>
      <c r="D17" s="10">
        <v>0</v>
      </c>
      <c r="E17" s="10">
        <v>-0.196</v>
      </c>
      <c r="F17" s="11" t="e">
        <f t="shared" si="0"/>
        <v>#DIV/0!</v>
      </c>
      <c r="G17" s="24" t="e">
        <f t="shared" si="1"/>
        <v>#DIV/0!</v>
      </c>
      <c r="H17" s="10">
        <v>-11.74322</v>
      </c>
      <c r="I17" s="20">
        <f t="shared" si="2"/>
        <v>1.6690481826960577</v>
      </c>
      <c r="J17" s="19">
        <f t="shared" si="3"/>
        <v>11.547220000000001</v>
      </c>
    </row>
    <row r="18" spans="1:10" ht="12.75">
      <c r="A18" s="41" t="s">
        <v>21</v>
      </c>
      <c r="B18" s="42"/>
      <c r="C18" s="43">
        <f>C19+C27+C30+C33+C34+C35</f>
        <v>15</v>
      </c>
      <c r="D18" s="43">
        <f>D19+D27+D30+D33+D34+D35</f>
        <v>62.663000000000004</v>
      </c>
      <c r="E18" s="43">
        <f>E19+E27+E30+E33+E34+E35</f>
        <v>63.651</v>
      </c>
      <c r="F18" s="44">
        <f>E18/C18*100</f>
        <v>424.34000000000003</v>
      </c>
      <c r="G18" s="43">
        <f>E18/D18*100</f>
        <v>101.57668799770198</v>
      </c>
      <c r="H18" s="43">
        <f>H19+H27+H30+H33+H34+H35</f>
        <v>83.17750999999998</v>
      </c>
      <c r="I18" s="43">
        <f>E18/H18*100</f>
        <v>76.52429124170706</v>
      </c>
      <c r="J18" s="43">
        <f>J19+J27+J30+J33+J34+J35</f>
        <v>-19.526509999999995</v>
      </c>
    </row>
    <row r="19" spans="1:10" s="8" customFormat="1" ht="38.25">
      <c r="A19" s="3" t="s">
        <v>23</v>
      </c>
      <c r="B19" s="5" t="s">
        <v>22</v>
      </c>
      <c r="C19" s="10">
        <f>C20+C21+C24+C25+C26</f>
        <v>15</v>
      </c>
      <c r="D19" s="10">
        <f>D20+D21+D24+D25+D26</f>
        <v>39.2</v>
      </c>
      <c r="E19" s="10">
        <f>E20+E21+E24+E25+E26</f>
        <v>39.188</v>
      </c>
      <c r="F19" s="10">
        <f aca="true" t="shared" si="4" ref="F19:F38">E19/C19*100</f>
        <v>261.25333333333333</v>
      </c>
      <c r="G19" s="20">
        <f>E19/D19*100</f>
        <v>99.96938775510203</v>
      </c>
      <c r="H19" s="10">
        <f>H20+H21+H24+H25+H26</f>
        <v>45.53368</v>
      </c>
      <c r="I19" s="20">
        <f>E19/H19*100</f>
        <v>86.06376642520439</v>
      </c>
      <c r="J19" s="10">
        <f>E19-H19</f>
        <v>-6.345679999999994</v>
      </c>
    </row>
    <row r="20" spans="1:10" ht="30" customHeight="1">
      <c r="A20" s="2" t="s">
        <v>52</v>
      </c>
      <c r="B20" s="2" t="s">
        <v>24</v>
      </c>
      <c r="C20" s="11">
        <v>0</v>
      </c>
      <c r="D20" s="11">
        <v>0</v>
      </c>
      <c r="E20" s="11">
        <v>0</v>
      </c>
      <c r="F20" s="11" t="e">
        <f t="shared" si="4"/>
        <v>#DIV/0!</v>
      </c>
      <c r="G20" s="21" t="e">
        <f aca="true" t="shared" si="5" ref="G20:G38">E20/D20*100</f>
        <v>#DIV/0!</v>
      </c>
      <c r="H20" s="11">
        <v>0</v>
      </c>
      <c r="I20" s="21" t="e">
        <f aca="true" t="shared" si="6" ref="I20:I38">E20/H20*100</f>
        <v>#DIV/0!</v>
      </c>
      <c r="J20" s="11">
        <f aca="true" t="shared" si="7" ref="J20:J38">E20-H20</f>
        <v>0</v>
      </c>
    </row>
    <row r="21" spans="1:10" ht="92.25" customHeight="1">
      <c r="A21" s="27" t="s">
        <v>26</v>
      </c>
      <c r="B21" s="2" t="s">
        <v>25</v>
      </c>
      <c r="C21" s="11">
        <f>C22+C23</f>
        <v>15</v>
      </c>
      <c r="D21" s="11">
        <f>D22+D23</f>
        <v>39.2</v>
      </c>
      <c r="E21" s="11">
        <f>E22+E23</f>
        <v>39.188</v>
      </c>
      <c r="F21" s="11">
        <f t="shared" si="4"/>
        <v>261.25333333333333</v>
      </c>
      <c r="G21" s="21">
        <f t="shared" si="5"/>
        <v>99.96938775510203</v>
      </c>
      <c r="H21" s="11">
        <f>H22+H23</f>
        <v>45.53368</v>
      </c>
      <c r="I21" s="21">
        <f t="shared" si="6"/>
        <v>86.06376642520439</v>
      </c>
      <c r="J21" s="11">
        <f t="shared" si="7"/>
        <v>-6.345679999999994</v>
      </c>
    </row>
    <row r="22" spans="1:10" ht="25.5">
      <c r="A22" s="27" t="s">
        <v>65</v>
      </c>
      <c r="B22" s="2" t="s">
        <v>70</v>
      </c>
      <c r="C22" s="11">
        <v>15</v>
      </c>
      <c r="D22" s="11">
        <v>39.2</v>
      </c>
      <c r="E22" s="11">
        <v>39.188</v>
      </c>
      <c r="F22" s="11">
        <f t="shared" si="4"/>
        <v>261.25333333333333</v>
      </c>
      <c r="G22" s="21">
        <f t="shared" si="5"/>
        <v>99.96938775510203</v>
      </c>
      <c r="H22" s="11">
        <v>45.53368</v>
      </c>
      <c r="I22" s="21">
        <f t="shared" si="6"/>
        <v>86.06376642520439</v>
      </c>
      <c r="J22" s="11">
        <f t="shared" si="7"/>
        <v>-6.345679999999994</v>
      </c>
    </row>
    <row r="23" spans="1:10" ht="12.75">
      <c r="A23" s="27" t="s">
        <v>66</v>
      </c>
      <c r="B23" s="2" t="s">
        <v>69</v>
      </c>
      <c r="C23" s="11">
        <v>0</v>
      </c>
      <c r="D23" s="11">
        <v>0</v>
      </c>
      <c r="E23" s="11">
        <v>0</v>
      </c>
      <c r="F23" s="11" t="e">
        <f t="shared" si="4"/>
        <v>#DIV/0!</v>
      </c>
      <c r="G23" s="21" t="e">
        <f t="shared" si="5"/>
        <v>#DIV/0!</v>
      </c>
      <c r="H23" s="11">
        <v>0</v>
      </c>
      <c r="I23" s="21" t="e">
        <f t="shared" si="6"/>
        <v>#DIV/0!</v>
      </c>
      <c r="J23" s="11">
        <f t="shared" si="7"/>
        <v>0</v>
      </c>
    </row>
    <row r="24" spans="1:10" ht="25.5">
      <c r="A24" s="28" t="s">
        <v>61</v>
      </c>
      <c r="B24" s="28" t="s">
        <v>62</v>
      </c>
      <c r="C24" s="11">
        <v>0</v>
      </c>
      <c r="D24" s="11">
        <v>0</v>
      </c>
      <c r="E24" s="11">
        <v>0</v>
      </c>
      <c r="F24" s="11" t="e">
        <f t="shared" si="4"/>
        <v>#DIV/0!</v>
      </c>
      <c r="G24" s="21" t="e">
        <f t="shared" si="5"/>
        <v>#DIV/0!</v>
      </c>
      <c r="H24" s="11">
        <v>0</v>
      </c>
      <c r="I24" s="21" t="e">
        <f>E24/H24*100</f>
        <v>#DIV/0!</v>
      </c>
      <c r="J24" s="11">
        <f t="shared" si="7"/>
        <v>0</v>
      </c>
    </row>
    <row r="25" spans="1:10" ht="102">
      <c r="A25" s="26" t="s">
        <v>47</v>
      </c>
      <c r="B25" s="2" t="s">
        <v>48</v>
      </c>
      <c r="C25" s="11">
        <v>0</v>
      </c>
      <c r="D25" s="11">
        <v>0</v>
      </c>
      <c r="E25" s="11">
        <v>0</v>
      </c>
      <c r="F25" s="11" t="e">
        <f t="shared" si="4"/>
        <v>#DIV/0!</v>
      </c>
      <c r="G25" s="21" t="e">
        <f t="shared" si="5"/>
        <v>#DIV/0!</v>
      </c>
      <c r="H25" s="11">
        <v>0</v>
      </c>
      <c r="I25" s="21" t="e">
        <f t="shared" si="6"/>
        <v>#DIV/0!</v>
      </c>
      <c r="J25" s="11">
        <f t="shared" si="7"/>
        <v>0</v>
      </c>
    </row>
    <row r="26" spans="1:10" ht="89.25">
      <c r="A26" s="27" t="s">
        <v>28</v>
      </c>
      <c r="B26" s="2" t="s">
        <v>27</v>
      </c>
      <c r="C26" s="11">
        <v>0</v>
      </c>
      <c r="D26" s="11">
        <v>0</v>
      </c>
      <c r="E26" s="11">
        <v>0</v>
      </c>
      <c r="F26" s="11" t="e">
        <f t="shared" si="4"/>
        <v>#DIV/0!</v>
      </c>
      <c r="G26" s="21" t="e">
        <f t="shared" si="5"/>
        <v>#DIV/0!</v>
      </c>
      <c r="H26" s="11">
        <v>0</v>
      </c>
      <c r="I26" s="21" t="e">
        <f t="shared" si="6"/>
        <v>#DIV/0!</v>
      </c>
      <c r="J26" s="11">
        <f t="shared" si="7"/>
        <v>0</v>
      </c>
    </row>
    <row r="27" spans="1:10" ht="29.25" customHeight="1">
      <c r="A27" s="3" t="s">
        <v>57</v>
      </c>
      <c r="B27" s="3" t="s">
        <v>29</v>
      </c>
      <c r="C27" s="10">
        <f>C28+C29</f>
        <v>0</v>
      </c>
      <c r="D27" s="10">
        <f>D28+D29</f>
        <v>0</v>
      </c>
      <c r="E27" s="10">
        <f>E28+E29</f>
        <v>0</v>
      </c>
      <c r="F27" s="11" t="e">
        <f t="shared" si="4"/>
        <v>#DIV/0!</v>
      </c>
      <c r="G27" s="20" t="e">
        <f t="shared" si="5"/>
        <v>#DIV/0!</v>
      </c>
      <c r="H27" s="10">
        <f>H28+H29</f>
        <v>0</v>
      </c>
      <c r="I27" s="20" t="e">
        <f t="shared" si="6"/>
        <v>#DIV/0!</v>
      </c>
      <c r="J27" s="10">
        <f t="shared" si="7"/>
        <v>0</v>
      </c>
    </row>
    <row r="28" spans="1:10" ht="17.25" customHeight="1">
      <c r="A28" s="2" t="s">
        <v>63</v>
      </c>
      <c r="B28" s="3" t="s">
        <v>67</v>
      </c>
      <c r="C28" s="11">
        <v>0</v>
      </c>
      <c r="D28" s="11">
        <v>0</v>
      </c>
      <c r="E28" s="11">
        <v>0</v>
      </c>
      <c r="F28" s="11" t="e">
        <f t="shared" si="4"/>
        <v>#DIV/0!</v>
      </c>
      <c r="G28" s="20" t="e">
        <f t="shared" si="5"/>
        <v>#DIV/0!</v>
      </c>
      <c r="H28" s="11">
        <v>0</v>
      </c>
      <c r="I28" s="20" t="e">
        <f t="shared" si="6"/>
        <v>#DIV/0!</v>
      </c>
      <c r="J28" s="10">
        <f t="shared" si="7"/>
        <v>0</v>
      </c>
    </row>
    <row r="29" spans="1:10" ht="18" customHeight="1">
      <c r="A29" s="2" t="s">
        <v>64</v>
      </c>
      <c r="B29" s="3" t="s">
        <v>68</v>
      </c>
      <c r="C29" s="11">
        <v>0</v>
      </c>
      <c r="D29" s="11">
        <v>0</v>
      </c>
      <c r="E29" s="11">
        <v>0</v>
      </c>
      <c r="F29" s="11" t="e">
        <f t="shared" si="4"/>
        <v>#DIV/0!</v>
      </c>
      <c r="G29" s="20" t="e">
        <f t="shared" si="5"/>
        <v>#DIV/0!</v>
      </c>
      <c r="H29" s="11">
        <v>0</v>
      </c>
      <c r="I29" s="20" t="e">
        <f t="shared" si="6"/>
        <v>#DIV/0!</v>
      </c>
      <c r="J29" s="10">
        <f t="shared" si="7"/>
        <v>0</v>
      </c>
    </row>
    <row r="30" spans="1:10" s="8" customFormat="1" ht="25.5">
      <c r="A30" s="3" t="s">
        <v>31</v>
      </c>
      <c r="B30" s="3" t="s">
        <v>30</v>
      </c>
      <c r="C30" s="10">
        <f>C31+C32</f>
        <v>0</v>
      </c>
      <c r="D30" s="10">
        <f>D31+D32</f>
        <v>20.463</v>
      </c>
      <c r="E30" s="10">
        <f>E31+E32</f>
        <v>20.463</v>
      </c>
      <c r="F30" s="10" t="e">
        <f t="shared" si="4"/>
        <v>#DIV/0!</v>
      </c>
      <c r="G30" s="20">
        <f t="shared" si="5"/>
        <v>100</v>
      </c>
      <c r="H30" s="10">
        <f>H31+H32</f>
        <v>38.85383</v>
      </c>
      <c r="I30" s="20">
        <f t="shared" si="6"/>
        <v>52.66662256976983</v>
      </c>
      <c r="J30" s="10">
        <f t="shared" si="7"/>
        <v>-18.39083</v>
      </c>
    </row>
    <row r="31" spans="1:10" ht="89.25">
      <c r="A31" s="27" t="s">
        <v>32</v>
      </c>
      <c r="B31" s="2" t="s">
        <v>40</v>
      </c>
      <c r="C31" s="11">
        <v>0</v>
      </c>
      <c r="D31" s="11">
        <v>0</v>
      </c>
      <c r="E31" s="11">
        <v>0</v>
      </c>
      <c r="F31" s="11" t="e">
        <f t="shared" si="4"/>
        <v>#DIV/0!</v>
      </c>
      <c r="G31" s="21" t="e">
        <f t="shared" si="5"/>
        <v>#DIV/0!</v>
      </c>
      <c r="H31" s="11">
        <v>0</v>
      </c>
      <c r="I31" s="21" t="e">
        <f t="shared" si="6"/>
        <v>#DIV/0!</v>
      </c>
      <c r="J31" s="11">
        <f t="shared" si="7"/>
        <v>0</v>
      </c>
    </row>
    <row r="32" spans="1:10" ht="63.75">
      <c r="A32" s="27" t="s">
        <v>58</v>
      </c>
      <c r="B32" s="2" t="s">
        <v>41</v>
      </c>
      <c r="C32" s="11">
        <v>0</v>
      </c>
      <c r="D32" s="11">
        <v>20.463</v>
      </c>
      <c r="E32" s="11">
        <v>20.463</v>
      </c>
      <c r="F32" s="11" t="e">
        <f t="shared" si="4"/>
        <v>#DIV/0!</v>
      </c>
      <c r="G32" s="21">
        <f t="shared" si="5"/>
        <v>100</v>
      </c>
      <c r="H32" s="11">
        <v>38.85383</v>
      </c>
      <c r="I32" s="21">
        <f t="shared" si="6"/>
        <v>52.66662256976983</v>
      </c>
      <c r="J32" s="11">
        <f t="shared" si="7"/>
        <v>-18.39083</v>
      </c>
    </row>
    <row r="33" spans="1:10" ht="19.5" customHeight="1">
      <c r="A33" s="2" t="s">
        <v>35</v>
      </c>
      <c r="B33" s="3" t="s">
        <v>34</v>
      </c>
      <c r="C33" s="11">
        <v>0</v>
      </c>
      <c r="D33" s="11">
        <v>0</v>
      </c>
      <c r="E33" s="11">
        <v>0</v>
      </c>
      <c r="F33" s="11" t="e">
        <f t="shared" si="4"/>
        <v>#DIV/0!</v>
      </c>
      <c r="G33" s="20" t="e">
        <f t="shared" si="5"/>
        <v>#DIV/0!</v>
      </c>
      <c r="H33" s="11">
        <v>0</v>
      </c>
      <c r="I33" s="20" t="e">
        <f t="shared" si="6"/>
        <v>#DIV/0!</v>
      </c>
      <c r="J33" s="10">
        <f t="shared" si="7"/>
        <v>0</v>
      </c>
    </row>
    <row r="34" spans="1:10" ht="15" customHeight="1">
      <c r="A34" s="2" t="s">
        <v>36</v>
      </c>
      <c r="B34" s="3" t="s">
        <v>38</v>
      </c>
      <c r="C34" s="11">
        <v>0</v>
      </c>
      <c r="D34" s="11">
        <v>3</v>
      </c>
      <c r="E34" s="11">
        <v>4</v>
      </c>
      <c r="F34" s="11" t="e">
        <f t="shared" si="4"/>
        <v>#DIV/0!</v>
      </c>
      <c r="G34" s="20">
        <f t="shared" si="5"/>
        <v>133.33333333333331</v>
      </c>
      <c r="H34" s="11">
        <v>0.02</v>
      </c>
      <c r="I34" s="20">
        <f t="shared" si="6"/>
        <v>20000</v>
      </c>
      <c r="J34" s="10">
        <f t="shared" si="7"/>
        <v>3.98</v>
      </c>
    </row>
    <row r="35" spans="1:10" s="8" customFormat="1" ht="16.5" customHeight="1">
      <c r="A35" s="3" t="s">
        <v>39</v>
      </c>
      <c r="B35" s="3" t="s">
        <v>37</v>
      </c>
      <c r="C35" s="10">
        <f>C36+C37+C38</f>
        <v>0</v>
      </c>
      <c r="D35" s="10">
        <f>D36+D37+D38</f>
        <v>0</v>
      </c>
      <c r="E35" s="10">
        <f>E36+E37+E38</f>
        <v>0</v>
      </c>
      <c r="F35" s="10" t="e">
        <f t="shared" si="4"/>
        <v>#DIV/0!</v>
      </c>
      <c r="G35" s="20" t="e">
        <f t="shared" si="5"/>
        <v>#DIV/0!</v>
      </c>
      <c r="H35" s="10">
        <f>H36+H37+H38</f>
        <v>-1.23</v>
      </c>
      <c r="I35" s="20">
        <f t="shared" si="6"/>
        <v>0</v>
      </c>
      <c r="J35" s="10">
        <f t="shared" si="7"/>
        <v>1.23</v>
      </c>
    </row>
    <row r="36" spans="1:10" ht="16.5" customHeight="1">
      <c r="A36" s="2" t="s">
        <v>43</v>
      </c>
      <c r="B36" s="2" t="s">
        <v>42</v>
      </c>
      <c r="C36" s="11">
        <v>0</v>
      </c>
      <c r="D36" s="11">
        <v>0</v>
      </c>
      <c r="E36" s="11">
        <v>0</v>
      </c>
      <c r="F36" s="11" t="e">
        <f t="shared" si="4"/>
        <v>#DIV/0!</v>
      </c>
      <c r="G36" s="21" t="e">
        <f t="shared" si="5"/>
        <v>#DIV/0!</v>
      </c>
      <c r="H36" s="11">
        <v>-1.23</v>
      </c>
      <c r="I36" s="21">
        <f t="shared" si="6"/>
        <v>0</v>
      </c>
      <c r="J36" s="11">
        <f t="shared" si="7"/>
        <v>1.23</v>
      </c>
    </row>
    <row r="37" spans="1:10" ht="12.75">
      <c r="A37" s="2" t="s">
        <v>44</v>
      </c>
      <c r="B37" s="2" t="s">
        <v>45</v>
      </c>
      <c r="C37" s="11">
        <v>0</v>
      </c>
      <c r="D37" s="11">
        <v>0</v>
      </c>
      <c r="E37" s="11">
        <v>0</v>
      </c>
      <c r="F37" s="11" t="e">
        <f t="shared" si="4"/>
        <v>#DIV/0!</v>
      </c>
      <c r="G37" s="21" t="e">
        <f t="shared" si="5"/>
        <v>#DIV/0!</v>
      </c>
      <c r="H37" s="11">
        <v>0</v>
      </c>
      <c r="I37" s="21" t="e">
        <f t="shared" si="6"/>
        <v>#DIV/0!</v>
      </c>
      <c r="J37" s="11">
        <f t="shared" si="7"/>
        <v>0</v>
      </c>
    </row>
    <row r="38" spans="1:10" ht="12.75">
      <c r="A38" s="2" t="s">
        <v>53</v>
      </c>
      <c r="B38" s="2" t="s">
        <v>54</v>
      </c>
      <c r="C38" s="11">
        <v>0</v>
      </c>
      <c r="D38" s="11">
        <v>0</v>
      </c>
      <c r="E38" s="11">
        <v>0</v>
      </c>
      <c r="F38" s="11" t="e">
        <f t="shared" si="4"/>
        <v>#DIV/0!</v>
      </c>
      <c r="G38" s="21" t="e">
        <f t="shared" si="5"/>
        <v>#DIV/0!</v>
      </c>
      <c r="H38" s="11">
        <v>0</v>
      </c>
      <c r="I38" s="21" t="e">
        <f t="shared" si="6"/>
        <v>#DIV/0!</v>
      </c>
      <c r="J38" s="11">
        <f t="shared" si="7"/>
        <v>0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21" sqref="L21"/>
    </sheetView>
  </sheetViews>
  <sheetFormatPr defaultColWidth="9.28125" defaultRowHeight="15"/>
  <cols>
    <col min="1" max="1" width="39.8515625" style="7" customWidth="1"/>
    <col min="2" max="2" width="23.7109375" style="7" customWidth="1"/>
    <col min="3" max="3" width="17.28125" style="7" customWidth="1"/>
    <col min="4" max="6" width="13.28125" style="7" customWidth="1"/>
    <col min="7" max="7" width="11.28125" style="7" customWidth="1"/>
    <col min="8" max="8" width="13.281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2" t="s">
        <v>133</v>
      </c>
      <c r="B1" s="13"/>
      <c r="C1" s="13"/>
      <c r="J1" s="9" t="s">
        <v>46</v>
      </c>
      <c r="K1" s="9"/>
    </row>
    <row r="3" spans="1:10" s="15" customFormat="1" ht="67.5" customHeight="1">
      <c r="A3" s="14" t="s">
        <v>2</v>
      </c>
      <c r="B3" s="14" t="s">
        <v>3</v>
      </c>
      <c r="C3" s="14" t="s">
        <v>81</v>
      </c>
      <c r="D3" s="14" t="s">
        <v>82</v>
      </c>
      <c r="E3" s="14" t="s">
        <v>83</v>
      </c>
      <c r="F3" s="14" t="s">
        <v>59</v>
      </c>
      <c r="G3" s="14" t="s">
        <v>60</v>
      </c>
      <c r="H3" s="14" t="s">
        <v>75</v>
      </c>
      <c r="I3" s="14" t="s">
        <v>85</v>
      </c>
      <c r="J3" s="14" t="s">
        <v>84</v>
      </c>
    </row>
    <row r="4" spans="1:10" s="8" customFormat="1" ht="21" customHeight="1">
      <c r="A4" s="38" t="s">
        <v>4</v>
      </c>
      <c r="B4" s="39" t="s">
        <v>8</v>
      </c>
      <c r="C4" s="40">
        <f>C5+C18</f>
        <v>689.5</v>
      </c>
      <c r="D4" s="40">
        <f>D5+D18</f>
        <v>689.5</v>
      </c>
      <c r="E4" s="40">
        <f>E5+E18</f>
        <v>617.0799999999999</v>
      </c>
      <c r="F4" s="40">
        <f>E4/C4*100</f>
        <v>89.49673676577228</v>
      </c>
      <c r="G4" s="40">
        <f>E4/D4*100</f>
        <v>89.49673676577228</v>
      </c>
      <c r="H4" s="40">
        <f>H5+H18</f>
        <v>692.2261500000001</v>
      </c>
      <c r="I4" s="40">
        <f>E4/H4*100</f>
        <v>89.14427748792788</v>
      </c>
      <c r="J4" s="40">
        <f>J5+J18</f>
        <v>-75.14614999999999</v>
      </c>
    </row>
    <row r="5" spans="1:10" s="8" customFormat="1" ht="12.75">
      <c r="A5" s="35" t="s">
        <v>5</v>
      </c>
      <c r="B5" s="36"/>
      <c r="C5" s="37">
        <f>C6+C7+C11+C16+C17</f>
        <v>644.5</v>
      </c>
      <c r="D5" s="37">
        <f>D6+D7+D11+D16+D17</f>
        <v>644.5</v>
      </c>
      <c r="E5" s="37">
        <f>E6+E7+E11+E16+E17</f>
        <v>571.929</v>
      </c>
      <c r="F5" s="37">
        <f>E5/C5*100</f>
        <v>88.73995345228859</v>
      </c>
      <c r="G5" s="37">
        <f>E5/D5*100</f>
        <v>88.73995345228859</v>
      </c>
      <c r="H5" s="37">
        <f>H6+H7+H11+H16+H17</f>
        <v>632.35994</v>
      </c>
      <c r="I5" s="37">
        <f>E5/H5*100</f>
        <v>90.44358502532592</v>
      </c>
      <c r="J5" s="37">
        <f>J6+J7+J11+J16+J17</f>
        <v>-60.430939999999985</v>
      </c>
    </row>
    <row r="6" spans="1:10" ht="15.75" customHeight="1">
      <c r="A6" s="4" t="s">
        <v>6</v>
      </c>
      <c r="B6" s="5" t="s">
        <v>7</v>
      </c>
      <c r="C6" s="11">
        <v>69.3</v>
      </c>
      <c r="D6" s="11">
        <v>69.3</v>
      </c>
      <c r="E6" s="11">
        <v>73.879</v>
      </c>
      <c r="F6" s="11">
        <f>E6/C6*100</f>
        <v>106.60750360750362</v>
      </c>
      <c r="G6" s="22">
        <f>E6/D6*100</f>
        <v>106.60750360750362</v>
      </c>
      <c r="H6" s="11">
        <v>59.16854</v>
      </c>
      <c r="I6" s="16">
        <f>E6/H6*100</f>
        <v>124.86196211703044</v>
      </c>
      <c r="J6" s="17">
        <f>E6-H6</f>
        <v>14.710460000000005</v>
      </c>
    </row>
    <row r="7" spans="1:10" s="8" customFormat="1" ht="15.75" customHeight="1">
      <c r="A7" s="3" t="s">
        <v>9</v>
      </c>
      <c r="B7" s="5" t="s">
        <v>10</v>
      </c>
      <c r="C7" s="10">
        <f>C8+C9+C10</f>
        <v>77.5</v>
      </c>
      <c r="D7" s="10">
        <f>D8+D9+D10</f>
        <v>61.2</v>
      </c>
      <c r="E7" s="10">
        <f>E8+E9+E10</f>
        <v>61.26</v>
      </c>
      <c r="F7" s="10">
        <f aca="true" t="shared" si="0" ref="F7:F17">E7/C7*100</f>
        <v>79.04516129032257</v>
      </c>
      <c r="G7" s="23">
        <f aca="true" t="shared" si="1" ref="G7:G17">E7/D7*100</f>
        <v>100.09803921568627</v>
      </c>
      <c r="H7" s="10">
        <f>H8+H9+H10</f>
        <v>93.25126</v>
      </c>
      <c r="I7" s="18">
        <f aca="true" t="shared" si="2" ref="I7:I17">E7/H7*100</f>
        <v>65.69348231863033</v>
      </c>
      <c r="J7" s="19">
        <f aca="true" t="shared" si="3" ref="J7:J17">E7-H7</f>
        <v>-31.991260000000004</v>
      </c>
    </row>
    <row r="8" spans="1:10" ht="25.5">
      <c r="A8" s="1" t="s">
        <v>0</v>
      </c>
      <c r="B8" s="6" t="s">
        <v>55</v>
      </c>
      <c r="C8" s="11">
        <v>0</v>
      </c>
      <c r="D8" s="11">
        <v>0</v>
      </c>
      <c r="E8" s="11">
        <v>0</v>
      </c>
      <c r="F8" s="11" t="e">
        <f t="shared" si="0"/>
        <v>#DIV/0!</v>
      </c>
      <c r="G8" s="22" t="e">
        <f t="shared" si="1"/>
        <v>#DIV/0!</v>
      </c>
      <c r="H8" s="11">
        <v>0</v>
      </c>
      <c r="I8" s="16" t="e">
        <f t="shared" si="2"/>
        <v>#DIV/0!</v>
      </c>
      <c r="J8" s="17">
        <f t="shared" si="3"/>
        <v>0</v>
      </c>
    </row>
    <row r="9" spans="1:10" ht="12.75">
      <c r="A9" s="1" t="s">
        <v>1</v>
      </c>
      <c r="B9" s="6" t="s">
        <v>56</v>
      </c>
      <c r="C9" s="11">
        <v>77.5</v>
      </c>
      <c r="D9" s="11">
        <v>61.2</v>
      </c>
      <c r="E9" s="11">
        <v>61.26</v>
      </c>
      <c r="F9" s="11">
        <f t="shared" si="0"/>
        <v>79.04516129032257</v>
      </c>
      <c r="G9" s="22">
        <f t="shared" si="1"/>
        <v>100.09803921568627</v>
      </c>
      <c r="H9" s="11">
        <v>93.25126</v>
      </c>
      <c r="I9" s="16">
        <f t="shared" si="2"/>
        <v>65.69348231863033</v>
      </c>
      <c r="J9" s="17">
        <f t="shared" si="3"/>
        <v>-31.991260000000004</v>
      </c>
    </row>
    <row r="10" spans="1:10" ht="25.5">
      <c r="A10" s="1" t="s">
        <v>49</v>
      </c>
      <c r="B10" s="6" t="s">
        <v>50</v>
      </c>
      <c r="C10" s="11">
        <v>0</v>
      </c>
      <c r="D10" s="11">
        <v>0</v>
      </c>
      <c r="E10" s="11">
        <v>0</v>
      </c>
      <c r="F10" s="11" t="e">
        <f t="shared" si="0"/>
        <v>#DIV/0!</v>
      </c>
      <c r="G10" s="22" t="e">
        <f t="shared" si="1"/>
        <v>#DIV/0!</v>
      </c>
      <c r="H10" s="11">
        <v>0</v>
      </c>
      <c r="I10" s="16" t="e">
        <f t="shared" si="2"/>
        <v>#DIV/0!</v>
      </c>
      <c r="J10" s="17">
        <f t="shared" si="3"/>
        <v>0</v>
      </c>
    </row>
    <row r="11" spans="1:10" s="8" customFormat="1" ht="17.25" customHeight="1">
      <c r="A11" s="4" t="s">
        <v>13</v>
      </c>
      <c r="B11" s="5" t="s">
        <v>14</v>
      </c>
      <c r="C11" s="10">
        <f>C12+C13</f>
        <v>487.7</v>
      </c>
      <c r="D11" s="10">
        <f>D12+D13</f>
        <v>504</v>
      </c>
      <c r="E11" s="10">
        <f>E12+E13</f>
        <v>438.144</v>
      </c>
      <c r="F11" s="10">
        <f t="shared" si="0"/>
        <v>89.83883534960016</v>
      </c>
      <c r="G11" s="24">
        <f t="shared" si="1"/>
        <v>86.93333333333332</v>
      </c>
      <c r="H11" s="10">
        <f>H12+H13</f>
        <v>489.41213</v>
      </c>
      <c r="I11" s="20">
        <f t="shared" si="2"/>
        <v>89.52454856400884</v>
      </c>
      <c r="J11" s="19">
        <f t="shared" si="3"/>
        <v>-51.268129999999985</v>
      </c>
    </row>
    <row r="12" spans="1:10" ht="12.75">
      <c r="A12" s="1" t="s">
        <v>51</v>
      </c>
      <c r="B12" s="6" t="s">
        <v>15</v>
      </c>
      <c r="C12" s="11">
        <v>70.2</v>
      </c>
      <c r="D12" s="11">
        <v>110.1</v>
      </c>
      <c r="E12" s="11">
        <v>110.167</v>
      </c>
      <c r="F12" s="11">
        <f t="shared" si="0"/>
        <v>156.93304843304844</v>
      </c>
      <c r="G12" s="25">
        <f t="shared" si="1"/>
        <v>100.06085376930065</v>
      </c>
      <c r="H12" s="11">
        <v>86.06208</v>
      </c>
      <c r="I12" s="21">
        <f t="shared" si="2"/>
        <v>128.00875832887144</v>
      </c>
      <c r="J12" s="17">
        <f t="shared" si="3"/>
        <v>24.104920000000007</v>
      </c>
    </row>
    <row r="13" spans="1:10" ht="12.75">
      <c r="A13" s="33" t="s">
        <v>76</v>
      </c>
      <c r="B13" s="34" t="s">
        <v>77</v>
      </c>
      <c r="C13" s="11">
        <f>C14+C15</f>
        <v>417.5</v>
      </c>
      <c r="D13" s="11">
        <f>D14+D15</f>
        <v>393.9</v>
      </c>
      <c r="E13" s="11">
        <f>E14+E15</f>
        <v>327.977</v>
      </c>
      <c r="F13" s="11">
        <f t="shared" si="0"/>
        <v>78.55736526946107</v>
      </c>
      <c r="G13" s="25">
        <f t="shared" si="1"/>
        <v>83.26402640264027</v>
      </c>
      <c r="H13" s="11">
        <f>H14+H15</f>
        <v>403.35005</v>
      </c>
      <c r="I13" s="21">
        <f t="shared" si="2"/>
        <v>81.3132414387949</v>
      </c>
      <c r="J13" s="17">
        <f t="shared" si="3"/>
        <v>-75.37305000000003</v>
      </c>
    </row>
    <row r="14" spans="1:10" ht="12.75">
      <c r="A14" s="33" t="s">
        <v>73</v>
      </c>
      <c r="B14" s="34" t="s">
        <v>78</v>
      </c>
      <c r="C14" s="11">
        <v>122.2</v>
      </c>
      <c r="D14" s="11">
        <v>98.6</v>
      </c>
      <c r="E14" s="11">
        <v>52.308</v>
      </c>
      <c r="F14" s="11"/>
      <c r="G14" s="25"/>
      <c r="H14" s="11">
        <v>116.47406</v>
      </c>
      <c r="I14" s="21"/>
      <c r="J14" s="17"/>
    </row>
    <row r="15" spans="1:10" ht="12.75">
      <c r="A15" s="33" t="s">
        <v>74</v>
      </c>
      <c r="B15" s="34" t="s">
        <v>79</v>
      </c>
      <c r="C15" s="11">
        <v>295.3</v>
      </c>
      <c r="D15" s="11">
        <v>295.3</v>
      </c>
      <c r="E15" s="11">
        <v>275.669</v>
      </c>
      <c r="F15" s="11"/>
      <c r="G15" s="25"/>
      <c r="H15" s="11">
        <v>286.87599</v>
      </c>
      <c r="I15" s="21"/>
      <c r="J15" s="17"/>
    </row>
    <row r="16" spans="1:10" ht="12" customHeight="1">
      <c r="A16" s="3" t="s">
        <v>18</v>
      </c>
      <c r="B16" s="5" t="s">
        <v>17</v>
      </c>
      <c r="C16" s="10">
        <v>10</v>
      </c>
      <c r="D16" s="10">
        <v>10</v>
      </c>
      <c r="E16" s="10">
        <v>0</v>
      </c>
      <c r="F16" s="11">
        <f t="shared" si="0"/>
        <v>0</v>
      </c>
      <c r="G16" s="24">
        <f t="shared" si="1"/>
        <v>0</v>
      </c>
      <c r="H16" s="10">
        <v>0</v>
      </c>
      <c r="I16" s="20" t="e">
        <f t="shared" si="2"/>
        <v>#DIV/0!</v>
      </c>
      <c r="J16" s="19">
        <f t="shared" si="3"/>
        <v>0</v>
      </c>
    </row>
    <row r="17" spans="1:10" ht="38.25">
      <c r="A17" s="3" t="s">
        <v>20</v>
      </c>
      <c r="B17" s="5" t="s">
        <v>19</v>
      </c>
      <c r="C17" s="10">
        <v>0</v>
      </c>
      <c r="D17" s="10">
        <v>0</v>
      </c>
      <c r="E17" s="10">
        <v>-1.354</v>
      </c>
      <c r="F17" s="11" t="e">
        <f t="shared" si="0"/>
        <v>#DIV/0!</v>
      </c>
      <c r="G17" s="24" t="e">
        <f t="shared" si="1"/>
        <v>#DIV/0!</v>
      </c>
      <c r="H17" s="10">
        <v>-9.47199</v>
      </c>
      <c r="I17" s="20">
        <f t="shared" si="2"/>
        <v>14.29477860512944</v>
      </c>
      <c r="J17" s="19">
        <f t="shared" si="3"/>
        <v>8.117989999999999</v>
      </c>
    </row>
    <row r="18" spans="1:10" ht="12.75">
      <c r="A18" s="41" t="s">
        <v>21</v>
      </c>
      <c r="B18" s="42"/>
      <c r="C18" s="43">
        <f>C19+C27+C30+C33+C34+C35</f>
        <v>45</v>
      </c>
      <c r="D18" s="43">
        <f>D19+D27+D30+D33+D34+D35</f>
        <v>45</v>
      </c>
      <c r="E18" s="43">
        <f>E19+E27+E30+E33+E34+E35</f>
        <v>45.150999999999996</v>
      </c>
      <c r="F18" s="44">
        <f>E18/C18*100</f>
        <v>100.33555555555556</v>
      </c>
      <c r="G18" s="43">
        <f>E18/D18*100</f>
        <v>100.33555555555556</v>
      </c>
      <c r="H18" s="43">
        <f>H19+H27+H30+H33+H34+H35</f>
        <v>59.86621</v>
      </c>
      <c r="I18" s="43">
        <f>E18/H18*100</f>
        <v>75.41984034065293</v>
      </c>
      <c r="J18" s="43">
        <f>J19+J27+J30+J33+J34+J35</f>
        <v>-14.715210000000006</v>
      </c>
    </row>
    <row r="19" spans="1:10" s="8" customFormat="1" ht="38.25">
      <c r="A19" s="3" t="s">
        <v>23</v>
      </c>
      <c r="B19" s="5" t="s">
        <v>22</v>
      </c>
      <c r="C19" s="10">
        <f>C20+C21+C24+C25+C26</f>
        <v>45</v>
      </c>
      <c r="D19" s="10">
        <f>D20+D21+D24+D25+D26</f>
        <v>45</v>
      </c>
      <c r="E19" s="10">
        <f>E20+E21+E24+E25+E26</f>
        <v>45.150999999999996</v>
      </c>
      <c r="F19" s="10">
        <f aca="true" t="shared" si="4" ref="F19:F38">E19/C19*100</f>
        <v>100.33555555555556</v>
      </c>
      <c r="G19" s="20">
        <f>E19/D19*100</f>
        <v>100.33555555555556</v>
      </c>
      <c r="H19" s="10">
        <f>H20+H21+H24+H25+H26</f>
        <v>59.86621</v>
      </c>
      <c r="I19" s="20">
        <f>E19/H19*100</f>
        <v>75.41984034065293</v>
      </c>
      <c r="J19" s="10">
        <f>E19-H19</f>
        <v>-14.715210000000006</v>
      </c>
    </row>
    <row r="20" spans="1:10" ht="30" customHeight="1">
      <c r="A20" s="2" t="s">
        <v>52</v>
      </c>
      <c r="B20" s="2" t="s">
        <v>24</v>
      </c>
      <c r="C20" s="11">
        <v>0</v>
      </c>
      <c r="D20" s="11">
        <v>0</v>
      </c>
      <c r="E20" s="11">
        <v>0</v>
      </c>
      <c r="F20" s="11" t="e">
        <f t="shared" si="4"/>
        <v>#DIV/0!</v>
      </c>
      <c r="G20" s="21" t="e">
        <f aca="true" t="shared" si="5" ref="G20:G38">E20/D20*100</f>
        <v>#DIV/0!</v>
      </c>
      <c r="H20" s="11">
        <v>0</v>
      </c>
      <c r="I20" s="21" t="e">
        <f aca="true" t="shared" si="6" ref="I20:I38">E20/H20*100</f>
        <v>#DIV/0!</v>
      </c>
      <c r="J20" s="11">
        <f aca="true" t="shared" si="7" ref="J20:J38">E20-H20</f>
        <v>0</v>
      </c>
    </row>
    <row r="21" spans="1:10" ht="91.5" customHeight="1">
      <c r="A21" s="27" t="s">
        <v>26</v>
      </c>
      <c r="B21" s="2" t="s">
        <v>25</v>
      </c>
      <c r="C21" s="11">
        <f>C22+C23</f>
        <v>45</v>
      </c>
      <c r="D21" s="11">
        <f>D22+D23</f>
        <v>45</v>
      </c>
      <c r="E21" s="11">
        <f>E22+E23</f>
        <v>45.150999999999996</v>
      </c>
      <c r="F21" s="11">
        <f t="shared" si="4"/>
        <v>100.33555555555556</v>
      </c>
      <c r="G21" s="21">
        <f t="shared" si="5"/>
        <v>100.33555555555556</v>
      </c>
      <c r="H21" s="11">
        <f>H22+H23</f>
        <v>59.86621</v>
      </c>
      <c r="I21" s="21">
        <f t="shared" si="6"/>
        <v>75.41984034065293</v>
      </c>
      <c r="J21" s="11">
        <f t="shared" si="7"/>
        <v>-14.715210000000006</v>
      </c>
    </row>
    <row r="22" spans="1:10" ht="25.5">
      <c r="A22" s="27" t="s">
        <v>65</v>
      </c>
      <c r="B22" s="2" t="s">
        <v>70</v>
      </c>
      <c r="C22" s="11">
        <v>0</v>
      </c>
      <c r="D22" s="11">
        <v>0</v>
      </c>
      <c r="E22" s="11">
        <v>5.632</v>
      </c>
      <c r="F22" s="11" t="e">
        <f t="shared" si="4"/>
        <v>#DIV/0!</v>
      </c>
      <c r="G22" s="21" t="e">
        <f t="shared" si="5"/>
        <v>#DIV/0!</v>
      </c>
      <c r="H22" s="11"/>
      <c r="I22" s="21" t="e">
        <f t="shared" si="6"/>
        <v>#DIV/0!</v>
      </c>
      <c r="J22" s="11">
        <f t="shared" si="7"/>
        <v>5.632</v>
      </c>
    </row>
    <row r="23" spans="1:10" ht="12.75">
      <c r="A23" s="27" t="s">
        <v>66</v>
      </c>
      <c r="B23" s="2" t="s">
        <v>69</v>
      </c>
      <c r="C23" s="11">
        <v>45</v>
      </c>
      <c r="D23" s="11">
        <v>45</v>
      </c>
      <c r="E23" s="11">
        <v>39.519</v>
      </c>
      <c r="F23" s="11">
        <f t="shared" si="4"/>
        <v>87.82</v>
      </c>
      <c r="G23" s="21">
        <f t="shared" si="5"/>
        <v>87.82</v>
      </c>
      <c r="H23" s="11">
        <v>59.86621</v>
      </c>
      <c r="I23" s="21">
        <f t="shared" si="6"/>
        <v>66.01219619548321</v>
      </c>
      <c r="J23" s="11">
        <f t="shared" si="7"/>
        <v>-20.347210000000004</v>
      </c>
    </row>
    <row r="24" spans="1:10" ht="24.75" customHeight="1">
      <c r="A24" s="28" t="s">
        <v>61</v>
      </c>
      <c r="B24" s="28" t="s">
        <v>62</v>
      </c>
      <c r="C24" s="11">
        <v>0</v>
      </c>
      <c r="D24" s="11">
        <v>0</v>
      </c>
      <c r="E24" s="11">
        <v>0</v>
      </c>
      <c r="F24" s="11" t="e">
        <f t="shared" si="4"/>
        <v>#DIV/0!</v>
      </c>
      <c r="G24" s="21" t="e">
        <f t="shared" si="5"/>
        <v>#DIV/0!</v>
      </c>
      <c r="H24" s="11">
        <v>0</v>
      </c>
      <c r="I24" s="21" t="e">
        <f>E24/H24*100</f>
        <v>#DIV/0!</v>
      </c>
      <c r="J24" s="11">
        <f t="shared" si="7"/>
        <v>0</v>
      </c>
    </row>
    <row r="25" spans="1:10" ht="102">
      <c r="A25" s="26" t="s">
        <v>47</v>
      </c>
      <c r="B25" s="2" t="s">
        <v>48</v>
      </c>
      <c r="C25" s="11">
        <v>0</v>
      </c>
      <c r="D25" s="11">
        <v>0</v>
      </c>
      <c r="E25" s="11">
        <v>0</v>
      </c>
      <c r="F25" s="11" t="e">
        <f t="shared" si="4"/>
        <v>#DIV/0!</v>
      </c>
      <c r="G25" s="21" t="e">
        <f t="shared" si="5"/>
        <v>#DIV/0!</v>
      </c>
      <c r="H25" s="11">
        <v>0</v>
      </c>
      <c r="I25" s="21" t="e">
        <f t="shared" si="6"/>
        <v>#DIV/0!</v>
      </c>
      <c r="J25" s="11">
        <f t="shared" si="7"/>
        <v>0</v>
      </c>
    </row>
    <row r="26" spans="1:10" ht="89.25">
      <c r="A26" s="27" t="s">
        <v>28</v>
      </c>
      <c r="B26" s="2" t="s">
        <v>27</v>
      </c>
      <c r="C26" s="11">
        <v>0</v>
      </c>
      <c r="D26" s="11">
        <v>0</v>
      </c>
      <c r="E26" s="11">
        <v>0</v>
      </c>
      <c r="F26" s="11" t="e">
        <f t="shared" si="4"/>
        <v>#DIV/0!</v>
      </c>
      <c r="G26" s="21" t="e">
        <f t="shared" si="5"/>
        <v>#DIV/0!</v>
      </c>
      <c r="H26" s="11">
        <v>0</v>
      </c>
      <c r="I26" s="21" t="e">
        <f t="shared" si="6"/>
        <v>#DIV/0!</v>
      </c>
      <c r="J26" s="11">
        <f t="shared" si="7"/>
        <v>0</v>
      </c>
    </row>
    <row r="27" spans="1:10" ht="30" customHeight="1">
      <c r="A27" s="3" t="s">
        <v>57</v>
      </c>
      <c r="B27" s="3" t="s">
        <v>29</v>
      </c>
      <c r="C27" s="10">
        <f>C28+C29</f>
        <v>0</v>
      </c>
      <c r="D27" s="10">
        <f>D28+D29</f>
        <v>0</v>
      </c>
      <c r="E27" s="10">
        <f>E28+E29</f>
        <v>0</v>
      </c>
      <c r="F27" s="11" t="e">
        <f t="shared" si="4"/>
        <v>#DIV/0!</v>
      </c>
      <c r="G27" s="20" t="e">
        <f t="shared" si="5"/>
        <v>#DIV/0!</v>
      </c>
      <c r="H27" s="10">
        <f>H28+H29</f>
        <v>0</v>
      </c>
      <c r="I27" s="20" t="e">
        <f t="shared" si="6"/>
        <v>#DIV/0!</v>
      </c>
      <c r="J27" s="10">
        <f t="shared" si="7"/>
        <v>0</v>
      </c>
    </row>
    <row r="28" spans="1:10" ht="17.25" customHeight="1">
      <c r="A28" s="2" t="s">
        <v>63</v>
      </c>
      <c r="B28" s="3" t="s">
        <v>67</v>
      </c>
      <c r="C28" s="11">
        <v>0</v>
      </c>
      <c r="D28" s="11">
        <v>0</v>
      </c>
      <c r="E28" s="11">
        <v>0</v>
      </c>
      <c r="F28" s="11" t="e">
        <f t="shared" si="4"/>
        <v>#DIV/0!</v>
      </c>
      <c r="G28" s="20" t="e">
        <f t="shared" si="5"/>
        <v>#DIV/0!</v>
      </c>
      <c r="H28" s="11">
        <v>0</v>
      </c>
      <c r="I28" s="20" t="e">
        <f t="shared" si="6"/>
        <v>#DIV/0!</v>
      </c>
      <c r="J28" s="10">
        <f t="shared" si="7"/>
        <v>0</v>
      </c>
    </row>
    <row r="29" spans="1:10" ht="18" customHeight="1">
      <c r="A29" s="2" t="s">
        <v>64</v>
      </c>
      <c r="B29" s="3" t="s">
        <v>68</v>
      </c>
      <c r="C29" s="11">
        <v>0</v>
      </c>
      <c r="D29" s="11">
        <v>0</v>
      </c>
      <c r="E29" s="11">
        <v>0</v>
      </c>
      <c r="F29" s="11" t="e">
        <f t="shared" si="4"/>
        <v>#DIV/0!</v>
      </c>
      <c r="G29" s="20" t="e">
        <f t="shared" si="5"/>
        <v>#DIV/0!</v>
      </c>
      <c r="H29" s="11">
        <v>0</v>
      </c>
      <c r="I29" s="20" t="e">
        <f t="shared" si="6"/>
        <v>#DIV/0!</v>
      </c>
      <c r="J29" s="10">
        <f t="shared" si="7"/>
        <v>0</v>
      </c>
    </row>
    <row r="30" spans="1:10" s="8" customFormat="1" ht="25.5">
      <c r="A30" s="3" t="s">
        <v>31</v>
      </c>
      <c r="B30" s="3" t="s">
        <v>30</v>
      </c>
      <c r="C30" s="10">
        <f>C31+C32</f>
        <v>0</v>
      </c>
      <c r="D30" s="10">
        <f>D31+D32</f>
        <v>0</v>
      </c>
      <c r="E30" s="10">
        <f>E31+E32</f>
        <v>0</v>
      </c>
      <c r="F30" s="10" t="e">
        <f t="shared" si="4"/>
        <v>#DIV/0!</v>
      </c>
      <c r="G30" s="20" t="e">
        <f t="shared" si="5"/>
        <v>#DIV/0!</v>
      </c>
      <c r="H30" s="10">
        <f>H31+H32</f>
        <v>0</v>
      </c>
      <c r="I30" s="20" t="e">
        <f t="shared" si="6"/>
        <v>#DIV/0!</v>
      </c>
      <c r="J30" s="10">
        <f t="shared" si="7"/>
        <v>0</v>
      </c>
    </row>
    <row r="31" spans="1:10" ht="84" customHeight="1">
      <c r="A31" s="27" t="s">
        <v>32</v>
      </c>
      <c r="B31" s="2" t="s">
        <v>40</v>
      </c>
      <c r="C31" s="11">
        <v>0</v>
      </c>
      <c r="D31" s="11">
        <v>0</v>
      </c>
      <c r="E31" s="11">
        <v>0</v>
      </c>
      <c r="F31" s="11" t="e">
        <f t="shared" si="4"/>
        <v>#DIV/0!</v>
      </c>
      <c r="G31" s="21" t="e">
        <f t="shared" si="5"/>
        <v>#DIV/0!</v>
      </c>
      <c r="H31" s="11">
        <v>0</v>
      </c>
      <c r="I31" s="21" t="e">
        <f t="shared" si="6"/>
        <v>#DIV/0!</v>
      </c>
      <c r="J31" s="11">
        <f t="shared" si="7"/>
        <v>0</v>
      </c>
    </row>
    <row r="32" spans="1:10" ht="51.75" customHeight="1">
      <c r="A32" s="27" t="s">
        <v>58</v>
      </c>
      <c r="B32" s="2" t="s">
        <v>41</v>
      </c>
      <c r="C32" s="11">
        <v>0</v>
      </c>
      <c r="D32" s="11">
        <v>0</v>
      </c>
      <c r="E32" s="11">
        <v>0</v>
      </c>
      <c r="F32" s="11" t="e">
        <f t="shared" si="4"/>
        <v>#DIV/0!</v>
      </c>
      <c r="G32" s="21" t="e">
        <f t="shared" si="5"/>
        <v>#DIV/0!</v>
      </c>
      <c r="H32" s="11">
        <v>0</v>
      </c>
      <c r="I32" s="21" t="e">
        <f t="shared" si="6"/>
        <v>#DIV/0!</v>
      </c>
      <c r="J32" s="11">
        <f t="shared" si="7"/>
        <v>0</v>
      </c>
    </row>
    <row r="33" spans="1:10" ht="20.25" customHeight="1">
      <c r="A33" s="2" t="s">
        <v>35</v>
      </c>
      <c r="B33" s="3" t="s">
        <v>34</v>
      </c>
      <c r="C33" s="11">
        <v>0</v>
      </c>
      <c r="D33" s="11">
        <v>0</v>
      </c>
      <c r="E33" s="11">
        <v>0</v>
      </c>
      <c r="F33" s="11" t="e">
        <f t="shared" si="4"/>
        <v>#DIV/0!</v>
      </c>
      <c r="G33" s="20" t="e">
        <f t="shared" si="5"/>
        <v>#DIV/0!</v>
      </c>
      <c r="H33" s="11">
        <v>0</v>
      </c>
      <c r="I33" s="20" t="e">
        <f t="shared" si="6"/>
        <v>#DIV/0!</v>
      </c>
      <c r="J33" s="10">
        <f t="shared" si="7"/>
        <v>0</v>
      </c>
    </row>
    <row r="34" spans="1:10" ht="15" customHeight="1">
      <c r="A34" s="2" t="s">
        <v>36</v>
      </c>
      <c r="B34" s="3" t="s">
        <v>38</v>
      </c>
      <c r="C34" s="11">
        <v>0</v>
      </c>
      <c r="D34" s="11">
        <v>0</v>
      </c>
      <c r="E34" s="11">
        <v>0</v>
      </c>
      <c r="F34" s="11" t="e">
        <f t="shared" si="4"/>
        <v>#DIV/0!</v>
      </c>
      <c r="G34" s="20" t="e">
        <f t="shared" si="5"/>
        <v>#DIV/0!</v>
      </c>
      <c r="H34" s="11">
        <v>0</v>
      </c>
      <c r="I34" s="20" t="e">
        <f t="shared" si="6"/>
        <v>#DIV/0!</v>
      </c>
      <c r="J34" s="10">
        <f t="shared" si="7"/>
        <v>0</v>
      </c>
    </row>
    <row r="35" spans="1:10" s="8" customFormat="1" ht="16.5" customHeight="1">
      <c r="A35" s="3" t="s">
        <v>39</v>
      </c>
      <c r="B35" s="3" t="s">
        <v>37</v>
      </c>
      <c r="C35" s="10">
        <f>C36+C37+C38</f>
        <v>0</v>
      </c>
      <c r="D35" s="10">
        <f>D36+D37+D38</f>
        <v>0</v>
      </c>
      <c r="E35" s="10">
        <f>E36+E37+E38</f>
        <v>0</v>
      </c>
      <c r="F35" s="10" t="e">
        <f t="shared" si="4"/>
        <v>#DIV/0!</v>
      </c>
      <c r="G35" s="20" t="e">
        <f t="shared" si="5"/>
        <v>#DIV/0!</v>
      </c>
      <c r="H35" s="10">
        <f>H36+H37+H38</f>
        <v>0</v>
      </c>
      <c r="I35" s="20" t="e">
        <f t="shared" si="6"/>
        <v>#DIV/0!</v>
      </c>
      <c r="J35" s="10">
        <f t="shared" si="7"/>
        <v>0</v>
      </c>
    </row>
    <row r="36" spans="1:10" ht="16.5" customHeight="1">
      <c r="A36" s="2" t="s">
        <v>43</v>
      </c>
      <c r="B36" s="2" t="s">
        <v>42</v>
      </c>
      <c r="C36" s="11">
        <v>0</v>
      </c>
      <c r="D36" s="11">
        <v>0</v>
      </c>
      <c r="E36" s="11">
        <v>0</v>
      </c>
      <c r="F36" s="11" t="e">
        <f t="shared" si="4"/>
        <v>#DIV/0!</v>
      </c>
      <c r="G36" s="21" t="e">
        <f t="shared" si="5"/>
        <v>#DIV/0!</v>
      </c>
      <c r="H36" s="11">
        <v>0</v>
      </c>
      <c r="I36" s="21" t="e">
        <f t="shared" si="6"/>
        <v>#DIV/0!</v>
      </c>
      <c r="J36" s="11">
        <f t="shared" si="7"/>
        <v>0</v>
      </c>
    </row>
    <row r="37" spans="1:10" ht="12.75">
      <c r="A37" s="2" t="s">
        <v>44</v>
      </c>
      <c r="B37" s="2" t="s">
        <v>45</v>
      </c>
      <c r="C37" s="11">
        <v>0</v>
      </c>
      <c r="D37" s="11">
        <v>0</v>
      </c>
      <c r="E37" s="11">
        <v>0</v>
      </c>
      <c r="F37" s="11" t="e">
        <f t="shared" si="4"/>
        <v>#DIV/0!</v>
      </c>
      <c r="G37" s="21" t="e">
        <f t="shared" si="5"/>
        <v>#DIV/0!</v>
      </c>
      <c r="H37" s="11">
        <v>0</v>
      </c>
      <c r="I37" s="21" t="e">
        <f t="shared" si="6"/>
        <v>#DIV/0!</v>
      </c>
      <c r="J37" s="11">
        <f t="shared" si="7"/>
        <v>0</v>
      </c>
    </row>
    <row r="38" spans="1:10" ht="12.75">
      <c r="A38" s="2" t="s">
        <v>53</v>
      </c>
      <c r="B38" s="2" t="s">
        <v>54</v>
      </c>
      <c r="C38" s="11">
        <v>0</v>
      </c>
      <c r="D38" s="11">
        <v>0</v>
      </c>
      <c r="E38" s="11">
        <v>0</v>
      </c>
      <c r="F38" s="11" t="e">
        <f t="shared" si="4"/>
        <v>#DIV/0!</v>
      </c>
      <c r="G38" s="21" t="e">
        <f t="shared" si="5"/>
        <v>#DIV/0!</v>
      </c>
      <c r="H38" s="11">
        <v>0</v>
      </c>
      <c r="I38" s="21" t="e">
        <f t="shared" si="6"/>
        <v>#DIV/0!</v>
      </c>
      <c r="J38" s="11">
        <f t="shared" si="7"/>
        <v>0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8" sqref="M8"/>
    </sheetView>
  </sheetViews>
  <sheetFormatPr defaultColWidth="9.28125" defaultRowHeight="15"/>
  <cols>
    <col min="1" max="1" width="41.8515625" style="7" customWidth="1"/>
    <col min="2" max="2" width="23.7109375" style="30" customWidth="1"/>
    <col min="3" max="3" width="17.28125" style="7" customWidth="1"/>
    <col min="4" max="4" width="12.421875" style="7" customWidth="1"/>
    <col min="5" max="6" width="13.28125" style="7" customWidth="1"/>
    <col min="7" max="7" width="11.28125" style="7" customWidth="1"/>
    <col min="8" max="8" width="15.42187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2" t="s">
        <v>80</v>
      </c>
      <c r="B1" s="29"/>
      <c r="C1" s="13"/>
      <c r="J1" s="9" t="s">
        <v>46</v>
      </c>
      <c r="K1" s="9"/>
    </row>
    <row r="3" spans="1:10" s="15" customFormat="1" ht="67.5" customHeight="1">
      <c r="A3" s="14" t="s">
        <v>2</v>
      </c>
      <c r="B3" s="14" t="s">
        <v>3</v>
      </c>
      <c r="C3" s="14" t="s">
        <v>81</v>
      </c>
      <c r="D3" s="14" t="s">
        <v>82</v>
      </c>
      <c r="E3" s="14" t="s">
        <v>83</v>
      </c>
      <c r="F3" s="14" t="s">
        <v>59</v>
      </c>
      <c r="G3" s="14" t="s">
        <v>60</v>
      </c>
      <c r="H3" s="14" t="s">
        <v>75</v>
      </c>
      <c r="I3" s="14" t="s">
        <v>85</v>
      </c>
      <c r="J3" s="14" t="s">
        <v>84</v>
      </c>
    </row>
    <row r="4" spans="1:10" s="8" customFormat="1" ht="21" customHeight="1">
      <c r="A4" s="38" t="s">
        <v>4</v>
      </c>
      <c r="B4" s="39" t="s">
        <v>8</v>
      </c>
      <c r="C4" s="82">
        <f>C5+C18</f>
        <v>13292.8</v>
      </c>
      <c r="D4" s="82">
        <f>D5+D18</f>
        <v>14334.394999999999</v>
      </c>
      <c r="E4" s="82">
        <f>E5+E18</f>
        <v>14780.907000000001</v>
      </c>
      <c r="F4" s="82">
        <f>E4/C4*100</f>
        <v>111.19483479778529</v>
      </c>
      <c r="G4" s="82">
        <f>E4/D4*100</f>
        <v>103.11496927495023</v>
      </c>
      <c r="H4" s="82">
        <f>H5+H18</f>
        <v>13948.551850000002</v>
      </c>
      <c r="I4" s="82">
        <f>E4/H4*100</f>
        <v>105.96732305224931</v>
      </c>
      <c r="J4" s="82">
        <f>E4-H4</f>
        <v>832.3551499999994</v>
      </c>
    </row>
    <row r="5" spans="1:10" s="8" customFormat="1" ht="12.75">
      <c r="A5" s="35" t="s">
        <v>5</v>
      </c>
      <c r="B5" s="36"/>
      <c r="C5" s="83">
        <f>C6+C7+C11+C16+C17</f>
        <v>12669.8</v>
      </c>
      <c r="D5" s="83">
        <f>D6+D7+D11+D16+D17</f>
        <v>13199.568</v>
      </c>
      <c r="E5" s="83">
        <f>E6+E7+E11+E16+E17</f>
        <v>13371.824</v>
      </c>
      <c r="F5" s="83">
        <f aca="true" t="shared" si="0" ref="F5:F38">E5/C5*100</f>
        <v>105.54092408719949</v>
      </c>
      <c r="G5" s="83">
        <f aca="true" t="shared" si="1" ref="G5:G38">E5/D5*100</f>
        <v>101.30501240646666</v>
      </c>
      <c r="H5" s="83">
        <f>H6+H7+H11+H16+H17</f>
        <v>12603.627390000001</v>
      </c>
      <c r="I5" s="83">
        <f aca="true" t="shared" si="2" ref="I5:I38">E5/H5*100</f>
        <v>106.09504380151307</v>
      </c>
      <c r="J5" s="83">
        <f>E5-H5</f>
        <v>768.196609999999</v>
      </c>
    </row>
    <row r="6" spans="1:10" ht="15.75" customHeight="1">
      <c r="A6" s="4" t="s">
        <v>6</v>
      </c>
      <c r="B6" s="5" t="s">
        <v>7</v>
      </c>
      <c r="C6" s="21">
        <f>Иня!C6+Купчегень!C6+Хабаровка!C6+Онгудай!C6+Шашикман!C6+Каракол!C6+НТалда!C6+Кулада!C6+Теньга!C6+Ело!C6</f>
        <v>2439.32</v>
      </c>
      <c r="D6" s="21">
        <f>Иня!D6+Купчегень!D6+Хабаровка!D6+Онгудай!D6+Шашикман!D6+Каракол!D6+НТалда!D6+Кулада!D6+Теньга!D6+Ело!D6</f>
        <v>2495.32</v>
      </c>
      <c r="E6" s="21">
        <f>Иня!E6+Купчегень!E6+Хабаровка!E6+Онгудай!E6+Шашикман!E6+Каракол!E6+НТалда!E6+Кулада!E6+Теньга!E6+Ело!E6</f>
        <v>2687.567</v>
      </c>
      <c r="F6" s="21">
        <f t="shared" si="0"/>
        <v>110.17689356050046</v>
      </c>
      <c r="G6" s="22">
        <f t="shared" si="1"/>
        <v>107.70430245419425</v>
      </c>
      <c r="H6" s="21">
        <f>Иня!H6+Купчегень!H6+Хабаровка!H6+Онгудай!H6+Шашикман!H6+Каракол!H6+НТалда!H6+Кулада!H6+Теньга!H6+Ело!H6</f>
        <v>2582.1731200000004</v>
      </c>
      <c r="I6" s="16">
        <f>E6/H6*100</f>
        <v>104.08159620219422</v>
      </c>
      <c r="J6" s="88">
        <f>E6-H6</f>
        <v>105.39387999999963</v>
      </c>
    </row>
    <row r="7" spans="1:10" s="8" customFormat="1" ht="15.75" customHeight="1">
      <c r="A7" s="3" t="s">
        <v>9</v>
      </c>
      <c r="B7" s="5" t="s">
        <v>10</v>
      </c>
      <c r="C7" s="20">
        <f>C8+C9+C10</f>
        <v>616.14</v>
      </c>
      <c r="D7" s="20">
        <f>D8+D9+D10</f>
        <v>602.0400000000001</v>
      </c>
      <c r="E7" s="20">
        <f>E8+E9+E10</f>
        <v>574.8189999999998</v>
      </c>
      <c r="F7" s="20">
        <f t="shared" si="0"/>
        <v>93.29356964326287</v>
      </c>
      <c r="G7" s="23">
        <f t="shared" si="1"/>
        <v>95.4785396319181</v>
      </c>
      <c r="H7" s="20">
        <f>H8+H9+H10</f>
        <v>626.19802</v>
      </c>
      <c r="I7" s="18">
        <f t="shared" si="2"/>
        <v>91.79508424507631</v>
      </c>
      <c r="J7" s="89">
        <f aca="true" t="shared" si="3" ref="J7:J38">E7-H7</f>
        <v>-51.379020000000196</v>
      </c>
    </row>
    <row r="8" spans="1:10" ht="25.5">
      <c r="A8" s="1" t="s">
        <v>0</v>
      </c>
      <c r="B8" s="6" t="s">
        <v>11</v>
      </c>
      <c r="C8" s="11">
        <f>Иня!C8+Купчегень!C8+Хабаровка!C8+Онгудай!C8+Шашикман!C8+Каракол!C8+НТалда!C8+Кулада!C8+Теньга!C8+Ело!C8</f>
        <v>0</v>
      </c>
      <c r="D8" s="11">
        <f>Иня!D8+Купчегень!D8+Хабаровка!D8+Онгудай!D8+Шашикман!D8+Каракол!D8+НТалда!D8+Кулада!D8+Теньга!D8+Ело!D8</f>
        <v>0</v>
      </c>
      <c r="E8" s="11">
        <f>Иня!E8+Купчегень!E8+Хабаровка!E8+Онгудай!E8+Шашикман!E8+Каракол!E8+НТалда!E8+Кулада!E8+Теньга!E8+Ело!E8</f>
        <v>0</v>
      </c>
      <c r="F8" s="11" t="e">
        <f t="shared" si="0"/>
        <v>#DIV/0!</v>
      </c>
      <c r="G8" s="22" t="e">
        <f t="shared" si="1"/>
        <v>#DIV/0!</v>
      </c>
      <c r="H8" s="11">
        <f>Иня!H8+Купчегень!H8+Хабаровка!H8+Онгудай!H8+Шашикман!H8+Каракол!H8+НТалда!H8+Кулада!H8+Теньга!H8+Ело!H8</f>
        <v>0</v>
      </c>
      <c r="I8" s="16" t="e">
        <f t="shared" si="2"/>
        <v>#DIV/0!</v>
      </c>
      <c r="J8" s="17">
        <f t="shared" si="3"/>
        <v>0</v>
      </c>
    </row>
    <row r="9" spans="1:10" ht="12.75">
      <c r="A9" s="1" t="s">
        <v>1</v>
      </c>
      <c r="B9" s="6" t="s">
        <v>12</v>
      </c>
      <c r="C9" s="21">
        <f>Иня!C9+Купчегень!C9+Хабаровка!C9+Онгудай!C9+Шашикман!C9+Каракол!C9+НТалда!C9+Кулада!C9+Теньга!C9+Ело!C9</f>
        <v>616.14</v>
      </c>
      <c r="D9" s="21">
        <f>Иня!D9+Купчегень!D9+Хабаровка!D9+Онгудай!D9+Шашикман!D9+Каракол!D9+НТалда!D9+Кулада!D9+Теньга!D9+Ело!D9</f>
        <v>602.0400000000001</v>
      </c>
      <c r="E9" s="21">
        <f>Иня!E9+Купчегень!E9+Хабаровка!E9+Онгудай!E9+Шашикман!E9+Каракол!E9+НТалда!E9+Кулада!E9+Теньга!E9+Ело!E9</f>
        <v>574.8189999999998</v>
      </c>
      <c r="F9" s="21">
        <f t="shared" si="0"/>
        <v>93.29356964326287</v>
      </c>
      <c r="G9" s="22">
        <f t="shared" si="1"/>
        <v>95.4785396319181</v>
      </c>
      <c r="H9" s="21">
        <f>Иня!H9+Купчегень!H9+Хабаровка!H9+Онгудай!H9+Шашикман!H9+Каракол!H9+НТалда!H9+Кулада!H9+Теньга!H9+Ело!H9</f>
        <v>626.19802</v>
      </c>
      <c r="I9" s="16">
        <f t="shared" si="2"/>
        <v>91.79508424507631</v>
      </c>
      <c r="J9" s="88">
        <f t="shared" si="3"/>
        <v>-51.379020000000196</v>
      </c>
    </row>
    <row r="10" spans="1:10" ht="25.5">
      <c r="A10" s="1" t="s">
        <v>49</v>
      </c>
      <c r="B10" s="6" t="s">
        <v>50</v>
      </c>
      <c r="C10" s="11">
        <f>Иня!C10+Купчегень!C10+Хабаровка!C10+Онгудай!C10+Шашикман!C10+Каракол!C10+НТалда!C10+Кулада!C10+Теньга!C10+Ело!C10</f>
        <v>0</v>
      </c>
      <c r="D10" s="11">
        <f>Иня!D10+Купчегень!D10+Хабаровка!D10+Онгудай!D10+Шашикман!D10+Каракол!D10+НТалда!D10+Кулада!D10+Теньга!D10+Ело!D10</f>
        <v>0</v>
      </c>
      <c r="E10" s="11">
        <f>Иня!E10+Купчегень!E10+Хабаровка!E10+Онгудай!E10+Шашикман!E10+Каракол!E10+НТалда!E10+Кулада!E10+Теньга!E10+Ело!E10</f>
        <v>0</v>
      </c>
      <c r="F10" s="11" t="e">
        <f t="shared" si="0"/>
        <v>#DIV/0!</v>
      </c>
      <c r="G10" s="22" t="e">
        <f t="shared" si="1"/>
        <v>#DIV/0!</v>
      </c>
      <c r="H10" s="11">
        <f>Иня!H10+Купчегень!H10+Хабаровка!H10+Онгудай!H10+Шашикман!H10+Каракол!H10+НТалда!H10+Кулада!H10+Теньга!H10+Ело!H10</f>
        <v>0</v>
      </c>
      <c r="I10" s="16" t="e">
        <f t="shared" si="2"/>
        <v>#DIV/0!</v>
      </c>
      <c r="J10" s="17">
        <f t="shared" si="3"/>
        <v>0</v>
      </c>
    </row>
    <row r="11" spans="1:10" s="8" customFormat="1" ht="17.25" customHeight="1">
      <c r="A11" s="4" t="s">
        <v>13</v>
      </c>
      <c r="B11" s="5" t="s">
        <v>14</v>
      </c>
      <c r="C11" s="20">
        <f>C12+C13</f>
        <v>9592.34</v>
      </c>
      <c r="D11" s="20">
        <f>D12+D13</f>
        <v>10082.807999999999</v>
      </c>
      <c r="E11" s="20">
        <f>E12+E13</f>
        <v>10106.82</v>
      </c>
      <c r="F11" s="20">
        <f t="shared" si="0"/>
        <v>105.36344624982017</v>
      </c>
      <c r="G11" s="24">
        <f t="shared" si="1"/>
        <v>100.2381479445012</v>
      </c>
      <c r="H11" s="20">
        <f>H12+H13</f>
        <v>9437.632450000001</v>
      </c>
      <c r="I11" s="20">
        <f t="shared" si="2"/>
        <v>107.09062949362898</v>
      </c>
      <c r="J11" s="20">
        <f t="shared" si="3"/>
        <v>669.1875499999987</v>
      </c>
    </row>
    <row r="12" spans="1:10" ht="12.75">
      <c r="A12" s="1" t="s">
        <v>51</v>
      </c>
      <c r="B12" s="6" t="s">
        <v>15</v>
      </c>
      <c r="C12" s="21">
        <f>Иня!C12+Купчегень!C12+Хабаровка!C12+Онгудай!C12+Шашикман!C12+Каракол!C12+НТалда!C12+Кулада!C12+Теньга!C12+Ело!C12</f>
        <v>2858.16</v>
      </c>
      <c r="D12" s="21">
        <f>Иня!D12+Купчегень!D12+Хабаровка!D12+Онгудай!D12+Шашикман!D12+Каракол!D12+НТалда!D12+Кулада!D12+Теньга!D12+Ело!D12</f>
        <v>3484.128</v>
      </c>
      <c r="E12" s="21">
        <f>Иня!E12+Купчегень!E12+Хабаровка!E12+Онгудай!E12+Шашикман!E12+Каракол!E12+НТалда!E12+Кулада!E12+Теньга!E12+Ело!E12</f>
        <v>3608.632</v>
      </c>
      <c r="F12" s="21">
        <f t="shared" si="0"/>
        <v>126.25717244660902</v>
      </c>
      <c r="G12" s="25">
        <f t="shared" si="1"/>
        <v>103.57346228381965</v>
      </c>
      <c r="H12" s="21">
        <f>Иня!H12+Купчегень!H12+Хабаровка!H12+Онгудай!H12+Шашикман!H12+Каракол!H12+НТалда!H12+Кулада!H12+Теньга!H12+Ело!H12</f>
        <v>3005.2807800000005</v>
      </c>
      <c r="I12" s="21">
        <f t="shared" si="2"/>
        <v>120.0763677063146</v>
      </c>
      <c r="J12" s="21">
        <f t="shared" si="3"/>
        <v>603.3512199999996</v>
      </c>
    </row>
    <row r="13" spans="1:10" ht="12.75">
      <c r="A13" s="33" t="s">
        <v>76</v>
      </c>
      <c r="B13" s="34" t="s">
        <v>16</v>
      </c>
      <c r="C13" s="21">
        <f>Иня!C13+Купчегень!C13+Хабаровка!C13+Онгудай!C13+Шашикман!C13+Каракол!C13+НТалда!C13+Кулада!C13+Теньга!C13+Ело!C13</f>
        <v>6734.18</v>
      </c>
      <c r="D13" s="21">
        <f>Иня!D13+Купчегень!D13+Хабаровка!D13+Онгудай!D13+Шашикман!D13+Каракол!D13+НТалда!D13+Кулада!D13+Теньга!D13+Ело!D13</f>
        <v>6598.679999999999</v>
      </c>
      <c r="E13" s="21">
        <f>Иня!E13+Купчегень!E13+Хабаровка!E13+Онгудай!E13+Шашикман!E13+Каракол!E13+НТалда!E13+Кулада!E13+Теньга!E13+Ело!E13</f>
        <v>6498.188</v>
      </c>
      <c r="F13" s="21">
        <f t="shared" si="0"/>
        <v>96.49560896798125</v>
      </c>
      <c r="G13" s="25">
        <f t="shared" si="1"/>
        <v>98.4770893572654</v>
      </c>
      <c r="H13" s="21">
        <f>Иня!H13+Купчегень!H13+Хабаровка!H13+Онгудай!H13+Шашикман!H13+Каракол!H13+НТалда!H13+Кулада!H13+Теньга!H13+Ело!H13</f>
        <v>6432.351670000001</v>
      </c>
      <c r="I13" s="21">
        <f t="shared" si="2"/>
        <v>101.02351882138308</v>
      </c>
      <c r="J13" s="21">
        <f t="shared" si="3"/>
        <v>65.83632999999918</v>
      </c>
    </row>
    <row r="14" spans="1:10" ht="12.75">
      <c r="A14" s="33" t="s">
        <v>73</v>
      </c>
      <c r="B14" s="34"/>
      <c r="C14" s="21">
        <f>Иня!C14+Купчегень!C14+Хабаровка!C14+Онгудай!C14+Шашикман!C14+Каракол!C14+НТалда!C14+Кулада!C14+Теньга!C14+Ело!C14</f>
        <v>3854.71</v>
      </c>
      <c r="D14" s="21">
        <f>Иня!D14+Купчегень!D14+Хабаровка!D14+Онгудай!D14+Шашикман!D14+Каракол!D14+НТалда!D14+Кулада!D14+Теньга!D14+Ело!D14</f>
        <v>3557.11</v>
      </c>
      <c r="E14" s="21">
        <f>Иня!E14+Купчегень!E14+Хабаровка!E14+Онгудай!E14+Шашикман!E14+Каракол!E14+НТалда!E14+Кулада!E14+Теньга!E14+Ело!E14</f>
        <v>3415.264</v>
      </c>
      <c r="F14" s="21">
        <f>E14/C14*100</f>
        <v>88.59976496286362</v>
      </c>
      <c r="G14" s="25">
        <f>E14/D14*100</f>
        <v>96.01232461183376</v>
      </c>
      <c r="H14" s="90">
        <f>Иня!H14+Купчегень!H14+Хабаровка!H14+Онгудай!H14+Шашикман!H14+Каракол!H14+НТалда!H14+Кулада!H14+Теньга!H14+Ело!H14</f>
        <v>3497.0215200000007</v>
      </c>
      <c r="I14" s="21">
        <f>E14/H14*100</f>
        <v>97.66208130169012</v>
      </c>
      <c r="J14" s="21">
        <f>E14-H14</f>
        <v>-81.75752000000057</v>
      </c>
    </row>
    <row r="15" spans="1:10" ht="12.75">
      <c r="A15" s="33" t="s">
        <v>74</v>
      </c>
      <c r="B15" s="34"/>
      <c r="C15" s="21">
        <f>Иня!C15+Купчегень!C15+Хабаровка!C15+Онгудай!C15+Шашикман!C15+Каракол!C15+НТалда!C15+Кулада!C15+Теньга!C15+Ело!C15</f>
        <v>2879.4700000000003</v>
      </c>
      <c r="D15" s="21">
        <f>Иня!D15+Купчегень!D15+Хабаровка!D15+Онгудай!D15+Шашикман!D15+Каракол!D15+НТалда!D15+Кулада!D15+Теньга!D15+Ело!D15</f>
        <v>3041.57</v>
      </c>
      <c r="E15" s="21">
        <f>Иня!E15+Купчегень!E15+Хабаровка!E15+Онгудай!E15+Шашикман!E15+Каракол!E15+НТалда!E15+Кулада!E15+Теньга!E15+Ело!E15</f>
        <v>3082.9240000000004</v>
      </c>
      <c r="F15" s="21">
        <f>E15/C15*100</f>
        <v>107.06567528052038</v>
      </c>
      <c r="G15" s="25">
        <f>E15/D15*100</f>
        <v>101.35962677170014</v>
      </c>
      <c r="H15" s="91">
        <f>Иня!H15+Купчегень!H15+Хабаровка!H15+Онгудай!H15+Шашикман!H15+Каракол!H15+НТалда!H15+Кулада!H15+Теньга!H15+Ело!H15</f>
        <v>2935.33015</v>
      </c>
      <c r="I15" s="21">
        <f>E15/H15*100</f>
        <v>105.02818567103944</v>
      </c>
      <c r="J15" s="21">
        <f>E15-H15</f>
        <v>147.59385000000066</v>
      </c>
    </row>
    <row r="16" spans="1:10" ht="12" customHeight="1">
      <c r="A16" s="3" t="s">
        <v>18</v>
      </c>
      <c r="B16" s="5" t="s">
        <v>17</v>
      </c>
      <c r="C16" s="20">
        <f>Иня!C16+Купчегень!C16+Хабаровка!C16+Онгудай!C16+Шашикман!C16+Каракол!C16+НТалда!C16+Кулада!C16+Теньга!C16+Ело!C16</f>
        <v>22</v>
      </c>
      <c r="D16" s="20">
        <f>Иня!D16+Купчегень!D16+Хабаровка!D16+Онгудай!D16+Шашикман!D16+Каракол!D16+НТалда!D16+Кулада!D16+Теньга!D16+Ело!D16</f>
        <v>19.4</v>
      </c>
      <c r="E16" s="20">
        <f>Иня!E16+Купчегень!E16+Хабаровка!E16+Онгудай!E16+Шашикман!E16+Каракол!E16+НТалда!E16+Кулада!E16+Теньга!E16+Ело!E16</f>
        <v>7</v>
      </c>
      <c r="F16" s="21">
        <f t="shared" si="0"/>
        <v>31.818181818181817</v>
      </c>
      <c r="G16" s="24">
        <f t="shared" si="1"/>
        <v>36.08247422680413</v>
      </c>
      <c r="H16" s="20">
        <f>Иня!H16+Купчегень!H16+Хабаровка!H16+Онгудай!H16+Шашикман!H16+Каракол!H16+НТалда!H16+Кулада!H16+Теньга!H16+Ело!H16</f>
        <v>12.700000000000001</v>
      </c>
      <c r="I16" s="20">
        <f t="shared" si="2"/>
        <v>55.11811023622046</v>
      </c>
      <c r="J16" s="20">
        <f t="shared" si="3"/>
        <v>-5.700000000000001</v>
      </c>
    </row>
    <row r="17" spans="1:10" ht="38.25">
      <c r="A17" s="3" t="s">
        <v>20</v>
      </c>
      <c r="B17" s="5" t="s">
        <v>19</v>
      </c>
      <c r="C17" s="20">
        <f>Иня!C17+Купчегень!C17+Хабаровка!C17+Онгудай!C17+Шашикман!C17+Каракол!C17+НТалда!C17+Кулада!C17+Теньга!C17+Ело!C17</f>
        <v>0</v>
      </c>
      <c r="D17" s="20">
        <f>Иня!D17+Купчегень!D17+Хабаровка!D17+Онгудай!D17+Шашикман!D17+Каракол!D17+НТалда!D17+Кулада!D17+Теньга!D17+Ело!D17</f>
        <v>0</v>
      </c>
      <c r="E17" s="20">
        <f>Иня!E17+Купчегень!E17+Хабаровка!E17+Онгудай!E17+Шашикман!E17+Каракол!E17+НТалда!E17+Кулада!E17+Теньга!E17+Ело!E17</f>
        <v>-4.382</v>
      </c>
      <c r="F17" s="21" t="e">
        <f t="shared" si="0"/>
        <v>#DIV/0!</v>
      </c>
      <c r="G17" s="24" t="e">
        <f t="shared" si="1"/>
        <v>#DIV/0!</v>
      </c>
      <c r="H17" s="20">
        <f>Иня!H17+Купчегень!H17+Хабаровка!H17+Онгудай!H17+Шашикман!H17+Каракол!H17+НТалда!H17+Кулада!H17+Теньга!H17+Ело!H17</f>
        <v>-55.0762</v>
      </c>
      <c r="I17" s="20">
        <f t="shared" si="2"/>
        <v>7.956249704954227</v>
      </c>
      <c r="J17" s="20">
        <f t="shared" si="3"/>
        <v>50.6942</v>
      </c>
    </row>
    <row r="18" spans="1:10" ht="12.75">
      <c r="A18" s="41" t="s">
        <v>21</v>
      </c>
      <c r="B18" s="42"/>
      <c r="C18" s="92">
        <f>C19+C27+C30+C33+C34+C35</f>
        <v>623</v>
      </c>
      <c r="D18" s="92">
        <f>D19+D27+D30+D33+D34+D35</f>
        <v>1134.827</v>
      </c>
      <c r="E18" s="92">
        <f>E19+E27+E30+E33+E34+E35</f>
        <v>1409.083</v>
      </c>
      <c r="F18" s="93">
        <f t="shared" si="0"/>
        <v>226.17704654895667</v>
      </c>
      <c r="G18" s="92">
        <f t="shared" si="1"/>
        <v>124.1672078651636</v>
      </c>
      <c r="H18" s="92">
        <f>H19+H27+H30+H33+H34+H35</f>
        <v>1344.92446</v>
      </c>
      <c r="I18" s="92">
        <f t="shared" si="2"/>
        <v>104.77041959665156</v>
      </c>
      <c r="J18" s="92">
        <f t="shared" si="3"/>
        <v>64.15854000000013</v>
      </c>
    </row>
    <row r="19" spans="1:10" s="8" customFormat="1" ht="30" customHeight="1">
      <c r="A19" s="3" t="s">
        <v>23</v>
      </c>
      <c r="B19" s="5" t="s">
        <v>22</v>
      </c>
      <c r="C19" s="20">
        <f>C20+C21+C24+C25+C26</f>
        <v>578</v>
      </c>
      <c r="D19" s="20">
        <f>D20+D21+D24+D25+D26</f>
        <v>974.364</v>
      </c>
      <c r="E19" s="20">
        <f>E20+E21+E24+E25+E26</f>
        <v>1239.265</v>
      </c>
      <c r="F19" s="20">
        <f t="shared" si="0"/>
        <v>214.40570934256056</v>
      </c>
      <c r="G19" s="20">
        <f t="shared" si="1"/>
        <v>127.18706766670363</v>
      </c>
      <c r="H19" s="20">
        <f>H20+H21+H24+H25+H26</f>
        <v>797.62465</v>
      </c>
      <c r="I19" s="20">
        <f t="shared" si="2"/>
        <v>155.3694460169956</v>
      </c>
      <c r="J19" s="20">
        <f t="shared" si="3"/>
        <v>441.6403500000001</v>
      </c>
    </row>
    <row r="20" spans="1:10" ht="25.5">
      <c r="A20" s="2" t="s">
        <v>52</v>
      </c>
      <c r="B20" s="2" t="s">
        <v>24</v>
      </c>
      <c r="C20" s="21">
        <f>Иня!C20+Купчегень!C20+Хабаровка!C20+Онгудай!C20+Шашикман!C20+Каракол!C20+НТалда!C20+Кулада!C20+Теньга!C20+Ело!C20</f>
        <v>0</v>
      </c>
      <c r="D20" s="21">
        <f>Иня!D20+Купчегень!D20+Хабаровка!D20+Онгудай!D20+Шашикман!D20+Каракол!D20+НТалда!D20+Кулада!D20+Теньга!D20+Ело!D20</f>
        <v>0</v>
      </c>
      <c r="E20" s="21">
        <f>Иня!E20+Купчегень!E20+Хабаровка!E20+Онгудай!E20+Шашикман!E20+Каракол!E20+НТалда!E20+Кулада!E20+Теньга!E20+Ело!E20</f>
        <v>0</v>
      </c>
      <c r="F20" s="21" t="e">
        <f t="shared" si="0"/>
        <v>#DIV/0!</v>
      </c>
      <c r="G20" s="21" t="e">
        <f t="shared" si="1"/>
        <v>#DIV/0!</v>
      </c>
      <c r="H20" s="21">
        <f>Иня!H20+Купчегень!H20+Хабаровка!H20+Онгудай!H20+Шашикман!H20+Каракол!H20+НТалда!H20+Кулада!H20+Теньга!H20+Ело!H20</f>
        <v>0</v>
      </c>
      <c r="I20" s="21" t="e">
        <f t="shared" si="2"/>
        <v>#DIV/0!</v>
      </c>
      <c r="J20" s="21">
        <f t="shared" si="3"/>
        <v>0</v>
      </c>
    </row>
    <row r="21" spans="1:10" ht="68.25" customHeight="1">
      <c r="A21" s="27" t="s">
        <v>72</v>
      </c>
      <c r="B21" s="2" t="s">
        <v>25</v>
      </c>
      <c r="C21" s="21">
        <f>C22+C23</f>
        <v>578</v>
      </c>
      <c r="D21" s="21">
        <f>D22+D23</f>
        <v>974.364</v>
      </c>
      <c r="E21" s="21">
        <f>E22+E23</f>
        <v>1239.265</v>
      </c>
      <c r="F21" s="21">
        <f t="shared" si="0"/>
        <v>214.40570934256056</v>
      </c>
      <c r="G21" s="21">
        <f t="shared" si="1"/>
        <v>127.18706766670363</v>
      </c>
      <c r="H21" s="21">
        <f>H22+H23</f>
        <v>797.62465</v>
      </c>
      <c r="I21" s="21">
        <f t="shared" si="2"/>
        <v>155.3694460169956</v>
      </c>
      <c r="J21" s="21">
        <f t="shared" si="3"/>
        <v>441.6403500000001</v>
      </c>
    </row>
    <row r="22" spans="1:10" ht="34.5" customHeight="1">
      <c r="A22" s="27" t="s">
        <v>65</v>
      </c>
      <c r="B22" s="2" t="s">
        <v>70</v>
      </c>
      <c r="C22" s="21">
        <f>Иня!C22+Купчегень!C22+Хабаровка!C22+Онгудай!C22+Шашикман!C22+Каракол!C22+НТалда!C22+Кулада!C22+Теньга!C22+Ело!C22</f>
        <v>510</v>
      </c>
      <c r="D22" s="21">
        <f>Иня!D22+Купчегень!D22+Хабаровка!D22+Онгудай!D22+Шашикман!D22+Каракол!D22+НТалда!D22+Кулада!D22+Теньга!D22+Ело!D22</f>
        <v>858.2</v>
      </c>
      <c r="E22" s="21">
        <f>Иня!E22+Купчегень!E22+Хабаровка!E22+Онгудай!E22+Шашикман!E22+Каракол!E22+НТалда!E22+Кулада!E22+Теньга!E22+Ело!E22</f>
        <v>1128.9940000000001</v>
      </c>
      <c r="F22" s="21">
        <f t="shared" si="0"/>
        <v>221.3713725490196</v>
      </c>
      <c r="G22" s="21">
        <f t="shared" si="1"/>
        <v>131.55371708226522</v>
      </c>
      <c r="H22" s="21">
        <f>Иня!H22+Купчегень!H22+Хабаровка!H22+Онгудай!H22+Шашикман!H22+Каракол!H22+НТалда!H22+Кулада!H22+Теньга!H22+Ело!H22</f>
        <v>696.63564</v>
      </c>
      <c r="I22" s="21">
        <f t="shared" si="2"/>
        <v>162.06377267749323</v>
      </c>
      <c r="J22" s="21">
        <f t="shared" si="3"/>
        <v>432.3583600000002</v>
      </c>
    </row>
    <row r="23" spans="1:10" ht="17.25" customHeight="1">
      <c r="A23" s="27" t="s">
        <v>66</v>
      </c>
      <c r="B23" s="2" t="s">
        <v>69</v>
      </c>
      <c r="C23" s="21">
        <f>Иня!C23+Купчегень!C23+Хабаровка!C23+Онгудай!C23+Шашикман!C23+Каракол!C23+НТалда!C23+Кулада!C23+Теньга!C23+Ело!C23</f>
        <v>68</v>
      </c>
      <c r="D23" s="21">
        <f>Иня!D23+Купчегень!D23+Хабаровка!D23+Онгудай!D23+Шашикман!D23+Каракол!D23+НТалда!D23+Кулада!D23+Теньга!D23+Ело!D23</f>
        <v>116.164</v>
      </c>
      <c r="E23" s="21">
        <f>Иня!E23+Купчегень!E23+Хабаровка!E23+Онгудай!E23+Шашикман!E23+Каракол!E23+НТалда!E23+Кулада!E23+Теньга!E23+Ело!E23</f>
        <v>110.27100000000002</v>
      </c>
      <c r="F23" s="21">
        <f t="shared" si="0"/>
        <v>162.16323529411767</v>
      </c>
      <c r="G23" s="21">
        <f t="shared" si="1"/>
        <v>94.92699975896149</v>
      </c>
      <c r="H23" s="21">
        <f>Иня!H23+Купчегень!H23+Хабаровка!H23+Онгудай!H23+Шашикман!H23+Каракол!H23+НТалда!H23+Кулада!H23+Теньга!H23+Ело!H23</f>
        <v>100.98901000000001</v>
      </c>
      <c r="I23" s="21">
        <f t="shared" si="2"/>
        <v>109.19108920861787</v>
      </c>
      <c r="J23" s="21">
        <f t="shared" si="3"/>
        <v>9.281990000000008</v>
      </c>
    </row>
    <row r="24" spans="1:10" ht="24.75" customHeight="1">
      <c r="A24" s="28" t="s">
        <v>61</v>
      </c>
      <c r="B24" s="28" t="s">
        <v>62</v>
      </c>
      <c r="C24" s="21">
        <f>Иня!C24+Купчегень!C24+Хабаровка!C24+Онгудай!C24+Шашикман!C24+Каракол!C24+НТалда!C24+Кулада!C24+Теньга!C24+Ело!C24</f>
        <v>0</v>
      </c>
      <c r="D24" s="21">
        <f>Иня!D24+Купчегень!D24+Хабаровка!D24+Онгудай!D24+Шашикман!D24+Каракол!D24+НТалда!D24+Кулада!D24+Теньга!D24+Ело!D24</f>
        <v>0</v>
      </c>
      <c r="E24" s="21">
        <f>Иня!E24+Купчегень!E24+Хабаровка!E24+Онгудай!E24+Шашикман!E24+Каракол!E24+НТалда!E24+Кулада!E24+Теньга!E24+Ело!E24</f>
        <v>0</v>
      </c>
      <c r="F24" s="21" t="e">
        <f t="shared" si="0"/>
        <v>#DIV/0!</v>
      </c>
      <c r="G24" s="21" t="e">
        <f t="shared" si="1"/>
        <v>#DIV/0!</v>
      </c>
      <c r="H24" s="21">
        <f>Иня!H24+Купчегень!H24+Хабаровка!H24+Онгудай!H24+Шашикман!H24+Каракол!H24+НТалда!H24+Кулада!H24+Теньга!H24+Ело!H24</f>
        <v>0</v>
      </c>
      <c r="I24" s="21" t="e">
        <f t="shared" si="2"/>
        <v>#DIV/0!</v>
      </c>
      <c r="J24" s="21">
        <f t="shared" si="3"/>
        <v>0</v>
      </c>
    </row>
    <row r="25" spans="1:10" ht="102">
      <c r="A25" s="26" t="s">
        <v>47</v>
      </c>
      <c r="B25" s="2" t="s">
        <v>48</v>
      </c>
      <c r="C25" s="21">
        <f>Иня!C25+Купчегень!C25+Хабаровка!C25+Онгудай!C25+Шашикман!C25+Каракол!C25+НТалда!C25+Кулада!C25+Теньга!C25+Ело!C25</f>
        <v>0</v>
      </c>
      <c r="D25" s="21">
        <f>Иня!D25+Купчегень!D25+Хабаровка!D25+Онгудай!D25+Шашикман!D25+Каракол!D25+НТалда!D25+Кулада!D25+Теньга!D25+Ело!D25</f>
        <v>0</v>
      </c>
      <c r="E25" s="21">
        <f>Иня!E25+Купчегень!E25+Хабаровка!E25+Онгудай!E25+Шашикман!E25+Каракол!E25+НТалда!E25+Кулада!E25+Теньга!E25+Ело!E25</f>
        <v>0</v>
      </c>
      <c r="F25" s="21" t="e">
        <f t="shared" si="0"/>
        <v>#DIV/0!</v>
      </c>
      <c r="G25" s="21" t="e">
        <f t="shared" si="1"/>
        <v>#DIV/0!</v>
      </c>
      <c r="H25" s="21">
        <f>Иня!H25+Купчегень!H25+Хабаровка!H25+Онгудай!H25+Шашикман!H25+Каракол!H25+НТалда!H25+Кулада!H25+Теньга!H25+Ело!H25</f>
        <v>0</v>
      </c>
      <c r="I25" s="21" t="e">
        <f t="shared" si="2"/>
        <v>#DIV/0!</v>
      </c>
      <c r="J25" s="21">
        <f t="shared" si="3"/>
        <v>0</v>
      </c>
    </row>
    <row r="26" spans="1:10" ht="76.5">
      <c r="A26" s="27" t="s">
        <v>28</v>
      </c>
      <c r="B26" s="2" t="s">
        <v>27</v>
      </c>
      <c r="C26" s="21">
        <f>Иня!C26+Купчегень!C26+Хабаровка!C26+Онгудай!C26+Шашикман!C26+Каракол!C26+НТалда!C26+Кулада!C26+Теньга!C26+Ело!C26</f>
        <v>0</v>
      </c>
      <c r="D26" s="21">
        <f>Иня!D26+Купчегень!D26+Хабаровка!D26+Онгудай!D26+Шашикман!D26+Каракол!D26+НТалда!D26+Кулада!D26+Теньга!D26+Ело!D26</f>
        <v>0</v>
      </c>
      <c r="E26" s="21">
        <f>Иня!E26+Купчегень!E26+Хабаровка!E26+Онгудай!E26+Шашикман!E26+Каракол!E26+НТалда!E26+Кулада!E26+Теньга!E26+Ело!E26</f>
        <v>0</v>
      </c>
      <c r="F26" s="21" t="e">
        <f t="shared" si="0"/>
        <v>#DIV/0!</v>
      </c>
      <c r="G26" s="21" t="e">
        <f t="shared" si="1"/>
        <v>#DIV/0!</v>
      </c>
      <c r="H26" s="21">
        <f>Иня!H26+Купчегень!H26+Хабаровка!H26+Онгудай!H26+Шашикман!H26+Каракол!H26+НТалда!H26+Кулада!H26+Теньга!H26+Ело!H26</f>
        <v>0</v>
      </c>
      <c r="I26" s="21" t="e">
        <f t="shared" si="2"/>
        <v>#DIV/0!</v>
      </c>
      <c r="J26" s="21">
        <f t="shared" si="3"/>
        <v>0</v>
      </c>
    </row>
    <row r="27" spans="1:10" s="8" customFormat="1" ht="28.5" customHeight="1">
      <c r="A27" s="3" t="s">
        <v>71</v>
      </c>
      <c r="B27" s="3" t="s">
        <v>29</v>
      </c>
      <c r="C27" s="20">
        <f>C28+C29</f>
        <v>0</v>
      </c>
      <c r="D27" s="20">
        <f>D28+D29</f>
        <v>0</v>
      </c>
      <c r="E27" s="20">
        <f>E28+E29</f>
        <v>0</v>
      </c>
      <c r="F27" s="21" t="e">
        <f t="shared" si="0"/>
        <v>#DIV/0!</v>
      </c>
      <c r="G27" s="20" t="e">
        <f t="shared" si="1"/>
        <v>#DIV/0!</v>
      </c>
      <c r="H27" s="20">
        <f>H28+H29</f>
        <v>0</v>
      </c>
      <c r="I27" s="20" t="e">
        <f t="shared" si="2"/>
        <v>#DIV/0!</v>
      </c>
      <c r="J27" s="20">
        <f t="shared" si="3"/>
        <v>0</v>
      </c>
    </row>
    <row r="28" spans="1:10" ht="15.75" customHeight="1">
      <c r="A28" s="2" t="s">
        <v>63</v>
      </c>
      <c r="B28" s="3" t="s">
        <v>67</v>
      </c>
      <c r="C28" s="21">
        <f>Иня!C28+Купчегень!C28+Хабаровка!C28+Онгудай!C28+Шашикман!C28+Каракол!C28+НТалда!C28+Кулада!C28+Теньга!C28+Ело!C28</f>
        <v>0</v>
      </c>
      <c r="D28" s="21">
        <f>Иня!D28+Купчегень!D28+Хабаровка!D28+Онгудай!D28+Шашикман!D28+Каракол!D28+НТалда!D28+Кулада!D28+Теньга!D28+Ело!D28</f>
        <v>0</v>
      </c>
      <c r="E28" s="21">
        <f>Иня!E28+Купчегень!E28+Хабаровка!E28+Онгудай!E28+Шашикман!E28+Каракол!E28+НТалда!E28+Кулада!E28+Теньга!E28+Ело!E28</f>
        <v>0</v>
      </c>
      <c r="F28" s="21" t="e">
        <f t="shared" si="0"/>
        <v>#DIV/0!</v>
      </c>
      <c r="G28" s="20" t="e">
        <f t="shared" si="1"/>
        <v>#DIV/0!</v>
      </c>
      <c r="H28" s="21">
        <f>Иня!H28+Купчегень!H28+Хабаровка!H28+Онгудай!H28+Шашикман!H28+Каракол!H28+НТалда!H28+Кулада!H28+Теньга!H28+Ело!H28</f>
        <v>0</v>
      </c>
      <c r="I28" s="20" t="e">
        <f t="shared" si="2"/>
        <v>#DIV/0!</v>
      </c>
      <c r="J28" s="20">
        <f t="shared" si="3"/>
        <v>0</v>
      </c>
    </row>
    <row r="29" spans="1:10" ht="15.75" customHeight="1">
      <c r="A29" s="2" t="s">
        <v>64</v>
      </c>
      <c r="B29" s="3" t="s">
        <v>68</v>
      </c>
      <c r="C29" s="21">
        <f>Иня!C29+Купчегень!C29+Хабаровка!C29+Онгудай!C29+Шашикман!C29+Каракол!C29+НТалда!C29+Кулада!C29+Теньга!C29+Ело!C29</f>
        <v>0</v>
      </c>
      <c r="D29" s="21">
        <f>Иня!D29+Купчегень!D29+Хабаровка!D29+Онгудай!D29+Шашикман!D29+Каракол!D29+НТалда!D29+Кулада!D29+Теньга!D29+Ело!D29</f>
        <v>0</v>
      </c>
      <c r="E29" s="21">
        <f>Иня!E29+Купчегень!E29+Хабаровка!E29+Онгудай!E29+Шашикман!E29+Каракол!E29+НТалда!E29+Кулада!E29+Теньга!E29+Ело!E29</f>
        <v>0</v>
      </c>
      <c r="F29" s="21" t="e">
        <f t="shared" si="0"/>
        <v>#DIV/0!</v>
      </c>
      <c r="G29" s="20" t="e">
        <f t="shared" si="1"/>
        <v>#DIV/0!</v>
      </c>
      <c r="H29" s="21">
        <f>Иня!H29+Купчегень!H29+Хабаровка!H29+Онгудай!H29+Шашикман!H29+Каракол!H29+НТалда!H29+Кулада!H29+Теньга!H29+Ело!H29</f>
        <v>0</v>
      </c>
      <c r="I29" s="20" t="e">
        <f t="shared" si="2"/>
        <v>#DIV/0!</v>
      </c>
      <c r="J29" s="20">
        <f t="shared" si="3"/>
        <v>0</v>
      </c>
    </row>
    <row r="30" spans="1:10" s="8" customFormat="1" ht="15" customHeight="1">
      <c r="A30" s="3" t="s">
        <v>31</v>
      </c>
      <c r="B30" s="3" t="s">
        <v>30</v>
      </c>
      <c r="C30" s="20">
        <f>C31+C32</f>
        <v>0</v>
      </c>
      <c r="D30" s="20">
        <f>D31+D32</f>
        <v>35.463</v>
      </c>
      <c r="E30" s="20">
        <f>E31+E32</f>
        <v>41.474000000000004</v>
      </c>
      <c r="F30" s="10" t="e">
        <f t="shared" si="0"/>
        <v>#DIV/0!</v>
      </c>
      <c r="G30" s="20">
        <f t="shared" si="1"/>
        <v>116.95006062656854</v>
      </c>
      <c r="H30" s="10">
        <f>H31+H32</f>
        <v>364.32259</v>
      </c>
      <c r="I30" s="20">
        <f t="shared" si="2"/>
        <v>11.383867247979326</v>
      </c>
      <c r="J30" s="10">
        <f t="shared" si="3"/>
        <v>-322.84859</v>
      </c>
    </row>
    <row r="31" spans="1:10" ht="76.5">
      <c r="A31" s="27" t="s">
        <v>32</v>
      </c>
      <c r="B31" s="2" t="s">
        <v>40</v>
      </c>
      <c r="C31" s="21">
        <f>Иня!C31+Купчегень!C31+Хабаровка!C31+Онгудай!C31+Шашикман!C31+Каракол!C31+НТалда!C31+Кулада!C31+Теньга!C31+Ело!C31</f>
        <v>0</v>
      </c>
      <c r="D31" s="21">
        <f>Иня!D31+Купчегень!D31+Хабаровка!D31+Онгудай!D31+Шашикман!D31+Каракол!D31+НТалда!D31+Кулада!D31+Теньга!D31+Ело!D31</f>
        <v>15</v>
      </c>
      <c r="E31" s="21">
        <f>Иня!E31+Купчегень!E31+Хабаровка!E31+Онгудай!E31+Шашикман!E31+Каракол!E31+НТалда!E31+Кулада!E31+Теньга!E31+Ело!E31</f>
        <v>15</v>
      </c>
      <c r="F31" s="11" t="e">
        <f t="shared" si="0"/>
        <v>#DIV/0!</v>
      </c>
      <c r="G31" s="21">
        <f t="shared" si="1"/>
        <v>100</v>
      </c>
      <c r="H31" s="21">
        <f>Иня!H31+Купчегень!H31+Хабаровка!H31+Онгудай!H31+Шашикман!H31+Каракол!H31+НТалда!H31+Кулада!H31+Теньга!H31+Ело!H31</f>
        <v>321.025</v>
      </c>
      <c r="I31" s="21">
        <f t="shared" si="2"/>
        <v>4.672533291799704</v>
      </c>
      <c r="J31" s="21">
        <f t="shared" si="3"/>
        <v>-306.025</v>
      </c>
    </row>
    <row r="32" spans="1:10" ht="51">
      <c r="A32" s="27" t="s">
        <v>33</v>
      </c>
      <c r="B32" s="2" t="s">
        <v>41</v>
      </c>
      <c r="C32" s="11">
        <f>Иня!C32+Купчегень!C32+Хабаровка!C32+Онгудай!C32+Шашикман!C32+Каракол!C32+НТалда!C32+Кулада!C32+Теньга!C32+Ело!C32</f>
        <v>0</v>
      </c>
      <c r="D32" s="11">
        <f>Иня!D32+Купчегень!D32+Хабаровка!D32+Онгудай!D32+Шашикман!D32+Каракол!D32+НТалда!D32+Кулада!D32+Теньга!D32+Ело!D32</f>
        <v>20.463</v>
      </c>
      <c r="E32" s="11">
        <f>Иня!E32+Купчегень!E32+Хабаровка!E32+Онгудай!E32+Шашикман!E32+Каракол!E32+НТалда!E32+Кулада!E32+Теньга!E32+Ело!E32</f>
        <v>26.474</v>
      </c>
      <c r="F32" s="11" t="e">
        <f t="shared" si="0"/>
        <v>#DIV/0!</v>
      </c>
      <c r="G32" s="21">
        <f t="shared" si="1"/>
        <v>129.37496945706886</v>
      </c>
      <c r="H32" s="11">
        <f>Иня!H32+Купчегень!H32+Хабаровка!H32+Онгудай!H32+Шашикман!H32+Каракол!H32+НТалда!H32+Кулада!H32+Теньга!H32+Ело!H32</f>
        <v>43.29759</v>
      </c>
      <c r="I32" s="21">
        <f t="shared" si="2"/>
        <v>61.14428077867613</v>
      </c>
      <c r="J32" s="11">
        <f t="shared" si="3"/>
        <v>-16.82359</v>
      </c>
    </row>
    <row r="33" spans="1:10" ht="15" customHeight="1">
      <c r="A33" s="2" t="s">
        <v>35</v>
      </c>
      <c r="B33" s="3" t="s">
        <v>34</v>
      </c>
      <c r="C33" s="21">
        <f>Иня!C33+Купчегень!C33+Хабаровка!C33+Онгудай!C33+Шашикман!C33+Каракол!C33+НТалда!C33+Кулада!C33+Теньга!C33+Ело!C33</f>
        <v>0</v>
      </c>
      <c r="D33" s="21">
        <f>Иня!D33+Купчегень!D33+Хабаровка!D33+Онгудай!D33+Шашикман!D33+Каракол!D33+НТалда!D33+Кулада!D33+Теньга!D33+Ело!D33</f>
        <v>0</v>
      </c>
      <c r="E33" s="21">
        <f>Иня!E33+Купчегень!E33+Хабаровка!E33+Онгудай!E33+Шашикман!E33+Каракол!E33+НТалда!E33+Кулада!E33+Теньга!E33+Ело!E33</f>
        <v>0</v>
      </c>
      <c r="F33" s="21" t="e">
        <f>Иня!F33+Купчегень!F33+Хабаровка!F33+Онгудай!F33+Шашикман!F33+Каракол!F33+НТалда!F33+Кулада!F33+Теньга!F33+Ело!F33</f>
        <v>#DIV/0!</v>
      </c>
      <c r="G33" s="20" t="e">
        <f t="shared" si="1"/>
        <v>#DIV/0!</v>
      </c>
      <c r="H33" s="21">
        <f>Иня!H33+Купчегень!H33+Хабаровка!H33+Онгудай!H33+Шашикман!H33+Каракол!H33+НТалда!H33+Кулада!H33+Теньга!H33+Ело!H33</f>
        <v>0</v>
      </c>
      <c r="I33" s="20" t="e">
        <f t="shared" si="2"/>
        <v>#DIV/0!</v>
      </c>
      <c r="J33" s="20">
        <f t="shared" si="3"/>
        <v>0</v>
      </c>
    </row>
    <row r="34" spans="1:10" ht="16.5" customHeight="1">
      <c r="A34" s="2" t="s">
        <v>36</v>
      </c>
      <c r="B34" s="3" t="s">
        <v>38</v>
      </c>
      <c r="C34" s="21">
        <f>Иня!C34+Купчегень!C34+Хабаровка!C34+Онгудай!C34+Шашикман!C34+Каракол!C34+НТалда!C34+Кулада!C34+Теньга!C34+Ело!C34</f>
        <v>45</v>
      </c>
      <c r="D34" s="21">
        <f>Иня!D34+Купчегень!D34+Хабаровка!D34+Онгудай!D34+Шашикман!D34+Каракол!D34+НТалда!D34+Кулада!D34+Теньга!D34+Ело!D34</f>
        <v>45</v>
      </c>
      <c r="E34" s="21">
        <f>Иня!E34+Купчегень!E34+Хабаровка!E34+Онгудай!E34+Шашикман!E34+Каракол!E34+НТалда!E34+Кулада!E34+Теньга!E34+Ело!E34</f>
        <v>48.554</v>
      </c>
      <c r="F34" s="21">
        <f t="shared" si="0"/>
        <v>107.89777777777778</v>
      </c>
      <c r="G34" s="20">
        <f t="shared" si="1"/>
        <v>107.89777777777778</v>
      </c>
      <c r="H34" s="21">
        <f>Иня!H34+Купчегень!H34+Хабаровка!H34+Онгудай!H34+Шашикман!H34+Каракол!H34+НТалда!H34+Кулада!H34+Теньга!H34+Ело!H34</f>
        <v>46.722860000000004</v>
      </c>
      <c r="I34" s="20">
        <f t="shared" si="2"/>
        <v>103.91915220943237</v>
      </c>
      <c r="J34" s="20">
        <f t="shared" si="3"/>
        <v>1.8311399999999978</v>
      </c>
    </row>
    <row r="35" spans="1:10" s="8" customFormat="1" ht="16.5" customHeight="1">
      <c r="A35" s="3" t="s">
        <v>39</v>
      </c>
      <c r="B35" s="3" t="s">
        <v>37</v>
      </c>
      <c r="C35" s="20">
        <f>C36+C37+C38</f>
        <v>0</v>
      </c>
      <c r="D35" s="20">
        <f>D36+D37+D38</f>
        <v>80</v>
      </c>
      <c r="E35" s="20">
        <f>E36+E37+E38</f>
        <v>79.79</v>
      </c>
      <c r="F35" s="20" t="e">
        <f t="shared" si="0"/>
        <v>#DIV/0!</v>
      </c>
      <c r="G35" s="20">
        <f t="shared" si="1"/>
        <v>99.73750000000001</v>
      </c>
      <c r="H35" s="20">
        <f>H36+H37+H38</f>
        <v>136.25436</v>
      </c>
      <c r="I35" s="20">
        <f t="shared" si="2"/>
        <v>58.559593982900815</v>
      </c>
      <c r="J35" s="20">
        <f t="shared" si="3"/>
        <v>-56.464359999999985</v>
      </c>
    </row>
    <row r="36" spans="1:10" ht="12.75">
      <c r="A36" s="2" t="s">
        <v>43</v>
      </c>
      <c r="B36" s="2" t="s">
        <v>42</v>
      </c>
      <c r="C36" s="21">
        <f>Иня!C36+Купчегень!C36+Хабаровка!C36+Онгудай!C36+Шашикман!C36+Каракол!C36+НТалда!C36+Кулада!C36+Теньга!C36+Ело!C36</f>
        <v>0</v>
      </c>
      <c r="D36" s="21">
        <f>Иня!D36+Купчегень!D36+Хабаровка!D36+Онгудай!D36+Шашикман!D36+Каракол!D36+НТалда!D36+Кулада!D36+Теньга!D36+Ело!D36</f>
        <v>0</v>
      </c>
      <c r="E36" s="21">
        <f>Иня!E36+Купчегень!E36+Хабаровка!E36+Онгудай!E36+Шашикман!E36+Каракол!E36+НТалда!E36+Кулада!E36+Теньга!E36+Ело!E36</f>
        <v>-0.21</v>
      </c>
      <c r="F36" s="21" t="e">
        <f>Иня!F36+Купчегень!F36+Хабаровка!F36+Онгудай!F36+Шашикман!F36+Каракол!F36+НТалда!F36+Кулада!F36+Теньга!F36+Ело!F36</f>
        <v>#DIV/0!</v>
      </c>
      <c r="G36" s="21" t="e">
        <f t="shared" si="1"/>
        <v>#DIV/0!</v>
      </c>
      <c r="H36" s="21">
        <f>Иня!H36+Купчегень!H36+Хабаровка!H36+Онгудай!H36+Шашикман!H36+Каракол!H36+НТалда!H36+Кулада!H36+Теньга!H36+Ело!H36</f>
        <v>4.139390000000001</v>
      </c>
      <c r="I36" s="21">
        <f t="shared" si="2"/>
        <v>-5.073211270259627</v>
      </c>
      <c r="J36" s="21">
        <f t="shared" si="3"/>
        <v>-4.3493900000000005</v>
      </c>
    </row>
    <row r="37" spans="1:10" ht="12.75">
      <c r="A37" s="2" t="s">
        <v>44</v>
      </c>
      <c r="B37" s="2" t="s">
        <v>45</v>
      </c>
      <c r="C37" s="21">
        <f>Иня!C37+Купчегень!C37+Хабаровка!C37+Онгудай!C37+Шашикман!C37+Каракол!C37+НТалда!C37+Кулада!C37+Теньга!C37+Ело!C37</f>
        <v>0</v>
      </c>
      <c r="D37" s="21">
        <f>Иня!D37+Купчегень!D37+Хабаровка!D37+Онгудай!D37+Шашикман!D37+Каракол!D37+НТалда!D37+Кулада!D37+Теньга!D37+Ело!D37</f>
        <v>80</v>
      </c>
      <c r="E37" s="21">
        <f>Иня!E37+Купчегень!E37+Хабаровка!E37+Онгудай!E37+Шашикман!E37+Каракол!E37+НТалда!E37+Кулада!E37+Теньга!E37+Ело!E37</f>
        <v>80</v>
      </c>
      <c r="F37" s="21" t="e">
        <f t="shared" si="0"/>
        <v>#DIV/0!</v>
      </c>
      <c r="G37" s="21">
        <f t="shared" si="1"/>
        <v>100</v>
      </c>
      <c r="H37" s="21">
        <f>Иня!H37+Купчегень!H37+Хабаровка!H37+Онгудай!H37+Шашикман!H37+Каракол!H37+НТалда!H37+Кулада!H37+Теньга!H37+Ело!H37</f>
        <v>132.11497</v>
      </c>
      <c r="I37" s="21">
        <f t="shared" si="2"/>
        <v>60.553319582179064</v>
      </c>
      <c r="J37" s="21">
        <f t="shared" si="3"/>
        <v>-52.11497</v>
      </c>
    </row>
    <row r="38" spans="1:10" ht="12.75">
      <c r="A38" s="2" t="s">
        <v>53</v>
      </c>
      <c r="B38" s="2" t="s">
        <v>54</v>
      </c>
      <c r="C38" s="21">
        <f>Иня!C38+Купчегень!C38+Хабаровка!C38+Онгудай!C38+Шашикман!C38+Каракол!C38+НТалда!C38+Кулада!C38+Теньга!C38+Ело!C38</f>
        <v>0</v>
      </c>
      <c r="D38" s="21">
        <f>Иня!D38+Купчегень!D38+Хабаровка!D38+Онгудай!D38+Шашикман!D38+Каракол!D38+НТалда!D38+Кулада!D38+Теньга!D38+Ело!D38</f>
        <v>0</v>
      </c>
      <c r="E38" s="21">
        <f>Иня!E38+Купчегень!E38+Хабаровка!E38+Онгудай!E38+Шашикман!E38+Каракол!E38+НТалда!E38+Кулада!E38+Теньга!E38+Ело!E38</f>
        <v>0</v>
      </c>
      <c r="F38" s="21" t="e">
        <f>Иня!F38+Купчегень!F38+Хабаровка!F38+Онгудай!F38+Шашикман!F38+Каракол!F38+НТалда!F38+Кулада!F38+Теньга!F38+Ело!F38</f>
        <v>#DIV/0!</v>
      </c>
      <c r="G38" s="11" t="e">
        <f>Иня!G38+Купчегень!G38+Хабаровка!G38+Онгудай!G38+Шашикман!G38+Каракол!G38+НТалда!G38+Кулада!G38+Теньга!G38+Ело!G38</f>
        <v>#DIV/0!</v>
      </c>
      <c r="H38" s="21">
        <f>Иня!H38+Купчегень!H38+Хабаровка!H38+Онгудай!H38+Шашикман!H38+Каракол!H38+НТалда!H38+Кулада!H38+Теньга!H38+Ело!H38</f>
        <v>0</v>
      </c>
      <c r="I38" s="11" t="e">
        <f>Иня!I38+Купчегень!I38+Хабаровка!I38+Онгудай!I38+Шашикман!I38+Каракол!I38+НТалда!I38+Кулада!I38+Теньга!I38+Ело!I38</f>
        <v>#DIV/0!</v>
      </c>
      <c r="J38" s="21">
        <f>Иня!J38+Купчегень!J38+Хабаровка!J38+Онгудай!J38+Шашикман!J38+Каракол!J38+НТалда!J38+Кулада!J38+Теньга!J38+Ело!J38</f>
        <v>0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1" sqref="L11"/>
    </sheetView>
  </sheetViews>
  <sheetFormatPr defaultColWidth="9.28125" defaultRowHeight="15"/>
  <cols>
    <col min="1" max="1" width="31.57421875" style="7" customWidth="1"/>
    <col min="2" max="2" width="23.8515625" style="7" customWidth="1"/>
    <col min="3" max="4" width="12.28125" style="7" customWidth="1"/>
    <col min="5" max="5" width="11.57421875" style="7" customWidth="1"/>
    <col min="6" max="6" width="13.28125" style="7" customWidth="1"/>
    <col min="7" max="7" width="11.28125" style="7" customWidth="1"/>
    <col min="8" max="8" width="13.281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2" t="s">
        <v>124</v>
      </c>
      <c r="B1" s="13"/>
      <c r="C1" s="13"/>
      <c r="J1" s="9" t="s">
        <v>46</v>
      </c>
      <c r="K1" s="9"/>
    </row>
    <row r="3" spans="1:10" s="15" customFormat="1" ht="74.25" customHeight="1">
      <c r="A3" s="14" t="s">
        <v>2</v>
      </c>
      <c r="B3" s="14" t="s">
        <v>3</v>
      </c>
      <c r="C3" s="14" t="s">
        <v>81</v>
      </c>
      <c r="D3" s="14" t="s">
        <v>82</v>
      </c>
      <c r="E3" s="14" t="s">
        <v>83</v>
      </c>
      <c r="F3" s="14" t="s">
        <v>59</v>
      </c>
      <c r="G3" s="14" t="s">
        <v>60</v>
      </c>
      <c r="H3" s="14" t="s">
        <v>86</v>
      </c>
      <c r="I3" s="14" t="s">
        <v>85</v>
      </c>
      <c r="J3" s="14" t="s">
        <v>84</v>
      </c>
    </row>
    <row r="4" spans="1:10" s="8" customFormat="1" ht="24.75" customHeight="1">
      <c r="A4" s="38" t="s">
        <v>4</v>
      </c>
      <c r="B4" s="39" t="s">
        <v>8</v>
      </c>
      <c r="C4" s="40">
        <f>C5+C18</f>
        <v>661</v>
      </c>
      <c r="D4" s="40">
        <f>D5+D18</f>
        <v>699.164</v>
      </c>
      <c r="E4" s="40">
        <f>E5+E18</f>
        <v>1016.2149999999999</v>
      </c>
      <c r="F4" s="40">
        <f>E4/C4*100</f>
        <v>153.7390317700454</v>
      </c>
      <c r="G4" s="40">
        <f>E4/D4*100</f>
        <v>145.34715746234073</v>
      </c>
      <c r="H4" s="40">
        <f>H5+H18</f>
        <v>1013.10752</v>
      </c>
      <c r="I4" s="40">
        <f>E4/H4*100</f>
        <v>100.30672756234205</v>
      </c>
      <c r="J4" s="40">
        <f>J5+J18</f>
        <v>3.107479999999967</v>
      </c>
    </row>
    <row r="5" spans="1:10" s="8" customFormat="1" ht="12.75">
      <c r="A5" s="35" t="s">
        <v>5</v>
      </c>
      <c r="B5" s="36"/>
      <c r="C5" s="37">
        <f>C6+C7+C11+C16+C17</f>
        <v>511</v>
      </c>
      <c r="D5" s="37">
        <f>D6+D7+D11+D16+D17</f>
        <v>511</v>
      </c>
      <c r="E5" s="37">
        <f>E6+E7+E11+E16+E17</f>
        <v>688.764</v>
      </c>
      <c r="F5" s="37">
        <f>E5/C5*100</f>
        <v>134.78747553816046</v>
      </c>
      <c r="G5" s="37">
        <f>E5/D5*100</f>
        <v>134.78747553816046</v>
      </c>
      <c r="H5" s="37">
        <f>H6+H7+H11+H16+H17</f>
        <v>562.0335200000001</v>
      </c>
      <c r="I5" s="37">
        <f>E5/H5*100</f>
        <v>122.54856258395405</v>
      </c>
      <c r="J5" s="37">
        <f>J6+J7+J11+J16+J17</f>
        <v>126.73047999999999</v>
      </c>
    </row>
    <row r="6" spans="1:10" ht="15.75" customHeight="1">
      <c r="A6" s="4" t="s">
        <v>6</v>
      </c>
      <c r="B6" s="5" t="s">
        <v>7</v>
      </c>
      <c r="C6" s="11">
        <v>88</v>
      </c>
      <c r="D6" s="11">
        <v>88</v>
      </c>
      <c r="E6" s="11">
        <v>127.689</v>
      </c>
      <c r="F6" s="11">
        <f>E6/C6*100</f>
        <v>145.10113636363636</v>
      </c>
      <c r="G6" s="22">
        <f>E6/D6*100</f>
        <v>145.10113636363636</v>
      </c>
      <c r="H6" s="11">
        <v>79.88791</v>
      </c>
      <c r="I6" s="16">
        <f>E6/H6*100</f>
        <v>159.8351990933296</v>
      </c>
      <c r="J6" s="17">
        <f>E6-H6</f>
        <v>47.80108999999999</v>
      </c>
    </row>
    <row r="7" spans="1:10" s="8" customFormat="1" ht="15.75" customHeight="1">
      <c r="A7" s="3" t="s">
        <v>9</v>
      </c>
      <c r="B7" s="5" t="s">
        <v>10</v>
      </c>
      <c r="C7" s="10">
        <f>C8+C9+C10</f>
        <v>20</v>
      </c>
      <c r="D7" s="10">
        <f>D8+D9+D10</f>
        <v>20</v>
      </c>
      <c r="E7" s="10">
        <f>E8+E9+E10</f>
        <v>8.022</v>
      </c>
      <c r="F7" s="10">
        <f aca="true" t="shared" si="0" ref="F7:F17">E7/C7*100</f>
        <v>40.11</v>
      </c>
      <c r="G7" s="23">
        <f aca="true" t="shared" si="1" ref="G7:G17">E7/D7*100</f>
        <v>40.11</v>
      </c>
      <c r="H7" s="10">
        <f>H8+H9+H10</f>
        <v>14.32366</v>
      </c>
      <c r="I7" s="18">
        <f aca="true" t="shared" si="2" ref="I7:I17">E7/H7*100</f>
        <v>56.00523888447506</v>
      </c>
      <c r="J7" s="19">
        <f aca="true" t="shared" si="3" ref="J7:J17">E7-H7</f>
        <v>-6.30166</v>
      </c>
    </row>
    <row r="8" spans="1:10" ht="25.5" hidden="1">
      <c r="A8" s="1" t="s">
        <v>0</v>
      </c>
      <c r="B8" s="6" t="s">
        <v>55</v>
      </c>
      <c r="C8" s="11">
        <v>0</v>
      </c>
      <c r="D8" s="11">
        <v>0</v>
      </c>
      <c r="E8" s="11">
        <v>0</v>
      </c>
      <c r="F8" s="11" t="e">
        <f t="shared" si="0"/>
        <v>#DIV/0!</v>
      </c>
      <c r="G8" s="22" t="e">
        <f t="shared" si="1"/>
        <v>#DIV/0!</v>
      </c>
      <c r="H8" s="11">
        <v>0</v>
      </c>
      <c r="I8" s="16" t="e">
        <f t="shared" si="2"/>
        <v>#DIV/0!</v>
      </c>
      <c r="J8" s="17">
        <f t="shared" si="3"/>
        <v>0</v>
      </c>
    </row>
    <row r="9" spans="1:10" ht="12.75">
      <c r="A9" s="1" t="s">
        <v>1</v>
      </c>
      <c r="B9" s="6" t="s">
        <v>56</v>
      </c>
      <c r="C9" s="11">
        <v>20</v>
      </c>
      <c r="D9" s="11">
        <v>20</v>
      </c>
      <c r="E9" s="11">
        <v>8.022</v>
      </c>
      <c r="F9" s="11">
        <f t="shared" si="0"/>
        <v>40.11</v>
      </c>
      <c r="G9" s="22">
        <f t="shared" si="1"/>
        <v>40.11</v>
      </c>
      <c r="H9" s="11">
        <v>14.32366</v>
      </c>
      <c r="I9" s="16">
        <f t="shared" si="2"/>
        <v>56.00523888447506</v>
      </c>
      <c r="J9" s="17">
        <f t="shared" si="3"/>
        <v>-6.30166</v>
      </c>
    </row>
    <row r="10" spans="1:10" ht="38.25" hidden="1">
      <c r="A10" s="1" t="s">
        <v>49</v>
      </c>
      <c r="B10" s="6" t="s">
        <v>50</v>
      </c>
      <c r="C10" s="11">
        <v>0</v>
      </c>
      <c r="D10" s="11">
        <v>0</v>
      </c>
      <c r="E10" s="11">
        <v>0</v>
      </c>
      <c r="F10" s="11" t="e">
        <f t="shared" si="0"/>
        <v>#DIV/0!</v>
      </c>
      <c r="G10" s="22" t="e">
        <f t="shared" si="1"/>
        <v>#DIV/0!</v>
      </c>
      <c r="H10" s="11">
        <v>0</v>
      </c>
      <c r="I10" s="16" t="e">
        <f t="shared" si="2"/>
        <v>#DIV/0!</v>
      </c>
      <c r="J10" s="17">
        <f t="shared" si="3"/>
        <v>0</v>
      </c>
    </row>
    <row r="11" spans="1:10" s="8" customFormat="1" ht="17.25" customHeight="1">
      <c r="A11" s="4" t="s">
        <v>13</v>
      </c>
      <c r="B11" s="5" t="s">
        <v>14</v>
      </c>
      <c r="C11" s="10">
        <f>C12+C13</f>
        <v>401</v>
      </c>
      <c r="D11" s="10">
        <f>D12+D13</f>
        <v>401</v>
      </c>
      <c r="E11" s="10">
        <f>E12+E13</f>
        <v>552.653</v>
      </c>
      <c r="F11" s="10">
        <f t="shared" si="0"/>
        <v>137.81870324189526</v>
      </c>
      <c r="G11" s="24">
        <f t="shared" si="1"/>
        <v>137.81870324189526</v>
      </c>
      <c r="H11" s="10">
        <f>H12+H13</f>
        <v>468.994</v>
      </c>
      <c r="I11" s="20">
        <f t="shared" si="2"/>
        <v>117.83796807635065</v>
      </c>
      <c r="J11" s="19">
        <f t="shared" si="3"/>
        <v>83.65899999999999</v>
      </c>
    </row>
    <row r="12" spans="1:10" ht="25.5">
      <c r="A12" s="1" t="s">
        <v>51</v>
      </c>
      <c r="B12" s="6" t="s">
        <v>15</v>
      </c>
      <c r="C12" s="11">
        <v>140</v>
      </c>
      <c r="D12" s="11">
        <v>140</v>
      </c>
      <c r="E12" s="11">
        <v>208.449</v>
      </c>
      <c r="F12" s="11">
        <f t="shared" si="0"/>
        <v>148.8921428571429</v>
      </c>
      <c r="G12" s="25">
        <f t="shared" si="1"/>
        <v>148.8921428571429</v>
      </c>
      <c r="H12" s="11">
        <v>139.345</v>
      </c>
      <c r="I12" s="21">
        <f t="shared" si="2"/>
        <v>149.59201980695397</v>
      </c>
      <c r="J12" s="17">
        <f t="shared" si="3"/>
        <v>69.10400000000001</v>
      </c>
    </row>
    <row r="13" spans="1:10" ht="12.75">
      <c r="A13" s="33" t="s">
        <v>76</v>
      </c>
      <c r="B13" s="34" t="s">
        <v>77</v>
      </c>
      <c r="C13" s="11">
        <f>C14+C15</f>
        <v>261</v>
      </c>
      <c r="D13" s="11">
        <f>D14+D15</f>
        <v>261</v>
      </c>
      <c r="E13" s="11">
        <f>E14+E15</f>
        <v>344.204</v>
      </c>
      <c r="F13" s="11">
        <f t="shared" si="0"/>
        <v>131.87892720306513</v>
      </c>
      <c r="G13" s="25">
        <f t="shared" si="1"/>
        <v>131.87892720306513</v>
      </c>
      <c r="H13" s="11">
        <f>H14+H15</f>
        <v>329.649</v>
      </c>
      <c r="I13" s="21">
        <f t="shared" si="2"/>
        <v>104.41530233672785</v>
      </c>
      <c r="J13" s="17">
        <f t="shared" si="3"/>
        <v>14.555000000000007</v>
      </c>
    </row>
    <row r="14" spans="1:10" ht="12.75">
      <c r="A14" s="33" t="s">
        <v>73</v>
      </c>
      <c r="B14" s="34" t="s">
        <v>78</v>
      </c>
      <c r="C14" s="11">
        <v>41</v>
      </c>
      <c r="D14" s="11">
        <v>41</v>
      </c>
      <c r="E14" s="11">
        <v>118.642</v>
      </c>
      <c r="F14" s="11">
        <f>E14/C14*100</f>
        <v>289.370731707317</v>
      </c>
      <c r="G14" s="25">
        <f>E14/D14*100</f>
        <v>289.370731707317</v>
      </c>
      <c r="H14" s="31">
        <v>119.303</v>
      </c>
      <c r="I14" s="21">
        <f>E14/H14*100</f>
        <v>99.44594855116803</v>
      </c>
      <c r="J14" s="17">
        <f>E14-H14</f>
        <v>-0.6610000000000014</v>
      </c>
    </row>
    <row r="15" spans="1:10" ht="12.75">
      <c r="A15" s="33" t="s">
        <v>74</v>
      </c>
      <c r="B15" s="34" t="s">
        <v>79</v>
      </c>
      <c r="C15" s="11">
        <v>220</v>
      </c>
      <c r="D15" s="11">
        <v>220</v>
      </c>
      <c r="E15" s="11">
        <v>225.562</v>
      </c>
      <c r="F15" s="11">
        <f>E15/C15*100</f>
        <v>102.52818181818182</v>
      </c>
      <c r="G15" s="25">
        <f>E15/D15*100</f>
        <v>102.52818181818182</v>
      </c>
      <c r="H15" s="32">
        <v>210.346</v>
      </c>
      <c r="I15" s="21">
        <f>E15/H15*100</f>
        <v>107.23379574605649</v>
      </c>
      <c r="J15" s="17">
        <f>E15-H15</f>
        <v>15.216000000000008</v>
      </c>
    </row>
    <row r="16" spans="1:10" ht="12" customHeight="1">
      <c r="A16" s="3" t="s">
        <v>18</v>
      </c>
      <c r="B16" s="5" t="s">
        <v>17</v>
      </c>
      <c r="C16" s="10">
        <v>2</v>
      </c>
      <c r="D16" s="10">
        <v>2</v>
      </c>
      <c r="E16" s="10">
        <v>0.4</v>
      </c>
      <c r="F16" s="11">
        <f t="shared" si="0"/>
        <v>20</v>
      </c>
      <c r="G16" s="24">
        <f t="shared" si="1"/>
        <v>20</v>
      </c>
      <c r="H16" s="10">
        <v>0.4</v>
      </c>
      <c r="I16" s="20">
        <f t="shared" si="2"/>
        <v>100</v>
      </c>
      <c r="J16" s="19">
        <f t="shared" si="3"/>
        <v>0</v>
      </c>
    </row>
    <row r="17" spans="1:10" ht="38.25">
      <c r="A17" s="3" t="s">
        <v>20</v>
      </c>
      <c r="B17" s="5" t="s">
        <v>19</v>
      </c>
      <c r="C17" s="10">
        <v>0</v>
      </c>
      <c r="D17" s="10">
        <v>0</v>
      </c>
      <c r="E17" s="10">
        <v>0</v>
      </c>
      <c r="F17" s="11" t="e">
        <f t="shared" si="0"/>
        <v>#DIV/0!</v>
      </c>
      <c r="G17" s="24" t="e">
        <f t="shared" si="1"/>
        <v>#DIV/0!</v>
      </c>
      <c r="H17" s="10">
        <v>-1.57205</v>
      </c>
      <c r="I17" s="20">
        <f t="shared" si="2"/>
        <v>0</v>
      </c>
      <c r="J17" s="19">
        <f t="shared" si="3"/>
        <v>1.57205</v>
      </c>
    </row>
    <row r="18" spans="1:10" ht="12.75">
      <c r="A18" s="41" t="s">
        <v>21</v>
      </c>
      <c r="B18" s="42"/>
      <c r="C18" s="43">
        <f>C19+C27+C30+C33+C34+C35</f>
        <v>150</v>
      </c>
      <c r="D18" s="43">
        <f>D19+D27+D30+D33+D34+D35</f>
        <v>188.164</v>
      </c>
      <c r="E18" s="43">
        <f>E19+E27+E30+E33+E34+E35</f>
        <v>327.45099999999996</v>
      </c>
      <c r="F18" s="44">
        <f>E18/C18*100</f>
        <v>218.30066666666664</v>
      </c>
      <c r="G18" s="43">
        <f>E18/D18*100</f>
        <v>174.02425543674667</v>
      </c>
      <c r="H18" s="43">
        <f>H19+H27+H30+H33+H34+H35</f>
        <v>451.07399999999996</v>
      </c>
      <c r="I18" s="43">
        <f>E18/H18*100</f>
        <v>72.59363208697465</v>
      </c>
      <c r="J18" s="43">
        <f>J19+J27+J30+J33+J34+J35</f>
        <v>-123.62300000000002</v>
      </c>
    </row>
    <row r="19" spans="1:10" s="8" customFormat="1" ht="51">
      <c r="A19" s="3" t="s">
        <v>23</v>
      </c>
      <c r="B19" s="5" t="s">
        <v>22</v>
      </c>
      <c r="C19" s="10">
        <f>C20+C21+C24+C25+C26</f>
        <v>150</v>
      </c>
      <c r="D19" s="10">
        <f>D20+D21+D24+D25+D26</f>
        <v>188.164</v>
      </c>
      <c r="E19" s="10">
        <f>E20+E21+E24+E25+E26</f>
        <v>322.95099999999996</v>
      </c>
      <c r="F19" s="10">
        <f aca="true" t="shared" si="4" ref="F19:F38">E19/C19*100</f>
        <v>215.30066666666664</v>
      </c>
      <c r="G19" s="20">
        <f>E19/D19*100</f>
        <v>171.6327246444591</v>
      </c>
      <c r="H19" s="10">
        <f>H20+H21+H24+H25+H26</f>
        <v>152.084</v>
      </c>
      <c r="I19" s="20">
        <f>E19/H19*100</f>
        <v>212.35041161463397</v>
      </c>
      <c r="J19" s="10">
        <f>E19-H19</f>
        <v>170.86699999999996</v>
      </c>
    </row>
    <row r="20" spans="1:10" ht="30" customHeight="1">
      <c r="A20" s="2" t="s">
        <v>52</v>
      </c>
      <c r="B20" s="2" t="s">
        <v>24</v>
      </c>
      <c r="C20" s="11">
        <v>0</v>
      </c>
      <c r="D20" s="11">
        <v>0</v>
      </c>
      <c r="E20" s="11">
        <v>0</v>
      </c>
      <c r="F20" s="11" t="e">
        <f t="shared" si="4"/>
        <v>#DIV/0!</v>
      </c>
      <c r="G20" s="21" t="e">
        <f aca="true" t="shared" si="5" ref="G20:G38">E20/D20*100</f>
        <v>#DIV/0!</v>
      </c>
      <c r="H20" s="11">
        <v>0</v>
      </c>
      <c r="I20" s="21" t="e">
        <f aca="true" t="shared" si="6" ref="I20:I38">E20/H20*100</f>
        <v>#DIV/0!</v>
      </c>
      <c r="J20" s="11">
        <f aca="true" t="shared" si="7" ref="J20:J38">E20-H20</f>
        <v>0</v>
      </c>
    </row>
    <row r="21" spans="1:10" ht="127.5">
      <c r="A21" s="27" t="s">
        <v>26</v>
      </c>
      <c r="B21" s="2" t="s">
        <v>25</v>
      </c>
      <c r="C21" s="11">
        <f>C22+C23</f>
        <v>150</v>
      </c>
      <c r="D21" s="11">
        <f>D22+D23</f>
        <v>188.164</v>
      </c>
      <c r="E21" s="11">
        <f>E22+E23</f>
        <v>322.95099999999996</v>
      </c>
      <c r="F21" s="11">
        <f t="shared" si="4"/>
        <v>215.30066666666664</v>
      </c>
      <c r="G21" s="21">
        <f t="shared" si="5"/>
        <v>171.6327246444591</v>
      </c>
      <c r="H21" s="11">
        <f>H22+H23</f>
        <v>152.084</v>
      </c>
      <c r="I21" s="21">
        <f t="shared" si="6"/>
        <v>212.35041161463397</v>
      </c>
      <c r="J21" s="11">
        <f t="shared" si="7"/>
        <v>170.86699999999996</v>
      </c>
    </row>
    <row r="22" spans="1:10" ht="25.5">
      <c r="A22" s="27" t="s">
        <v>65</v>
      </c>
      <c r="B22" s="2" t="s">
        <v>70</v>
      </c>
      <c r="C22" s="11">
        <v>150</v>
      </c>
      <c r="D22" s="11">
        <v>150</v>
      </c>
      <c r="E22" s="11">
        <v>284.787</v>
      </c>
      <c r="F22" s="11">
        <f>E22/C22*100</f>
        <v>189.858</v>
      </c>
      <c r="G22" s="21">
        <f>E22/D22*100</f>
        <v>189.858</v>
      </c>
      <c r="H22" s="11">
        <v>152.084</v>
      </c>
      <c r="I22" s="21">
        <f t="shared" si="6"/>
        <v>187.2563846295468</v>
      </c>
      <c r="J22" s="11">
        <f t="shared" si="7"/>
        <v>132.70299999999997</v>
      </c>
    </row>
    <row r="23" spans="1:10" ht="12.75">
      <c r="A23" s="27" t="s">
        <v>66</v>
      </c>
      <c r="B23" s="2" t="s">
        <v>69</v>
      </c>
      <c r="C23" s="11">
        <v>0</v>
      </c>
      <c r="D23" s="11">
        <v>38.164</v>
      </c>
      <c r="E23" s="11">
        <v>38.164</v>
      </c>
      <c r="F23" s="11" t="e">
        <f>E23/C23*100</f>
        <v>#DIV/0!</v>
      </c>
      <c r="G23" s="21">
        <f>E23/D23*100</f>
        <v>100</v>
      </c>
      <c r="H23" s="11">
        <v>0</v>
      </c>
      <c r="I23" s="21" t="e">
        <f t="shared" si="6"/>
        <v>#DIV/0!</v>
      </c>
      <c r="J23" s="11">
        <f t="shared" si="7"/>
        <v>38.164</v>
      </c>
    </row>
    <row r="24" spans="1:10" ht="24.75" customHeight="1">
      <c r="A24" s="28" t="s">
        <v>61</v>
      </c>
      <c r="B24" s="28" t="s">
        <v>62</v>
      </c>
      <c r="C24" s="11">
        <v>0</v>
      </c>
      <c r="D24" s="11">
        <v>0</v>
      </c>
      <c r="E24" s="11">
        <v>0</v>
      </c>
      <c r="F24" s="11" t="e">
        <f t="shared" si="4"/>
        <v>#DIV/0!</v>
      </c>
      <c r="G24" s="21" t="e">
        <f t="shared" si="5"/>
        <v>#DIV/0!</v>
      </c>
      <c r="H24" s="11">
        <v>0</v>
      </c>
      <c r="I24" s="21" t="e">
        <f>E24/H24*100</f>
        <v>#DIV/0!</v>
      </c>
      <c r="J24" s="11">
        <f t="shared" si="7"/>
        <v>0</v>
      </c>
    </row>
    <row r="25" spans="1:10" ht="127.5">
      <c r="A25" s="26" t="s">
        <v>47</v>
      </c>
      <c r="B25" s="2" t="s">
        <v>48</v>
      </c>
      <c r="C25" s="11">
        <v>0</v>
      </c>
      <c r="D25" s="11">
        <v>0</v>
      </c>
      <c r="E25" s="11">
        <v>0</v>
      </c>
      <c r="F25" s="11" t="e">
        <f t="shared" si="4"/>
        <v>#DIV/0!</v>
      </c>
      <c r="G25" s="21" t="e">
        <f t="shared" si="5"/>
        <v>#DIV/0!</v>
      </c>
      <c r="H25" s="11">
        <v>0</v>
      </c>
      <c r="I25" s="21" t="e">
        <f t="shared" si="6"/>
        <v>#DIV/0!</v>
      </c>
      <c r="J25" s="11">
        <f t="shared" si="7"/>
        <v>0</v>
      </c>
    </row>
    <row r="26" spans="1:10" ht="63" customHeight="1">
      <c r="A26" s="27" t="s">
        <v>28</v>
      </c>
      <c r="B26" s="2" t="s">
        <v>27</v>
      </c>
      <c r="C26" s="11">
        <v>0</v>
      </c>
      <c r="D26" s="11">
        <v>0</v>
      </c>
      <c r="E26" s="11">
        <v>0</v>
      </c>
      <c r="F26" s="11" t="e">
        <f>E26/C26*100</f>
        <v>#DIV/0!</v>
      </c>
      <c r="G26" s="21" t="e">
        <f>E26/D26*100</f>
        <v>#DIV/0!</v>
      </c>
      <c r="H26" s="11">
        <v>0</v>
      </c>
      <c r="I26" s="21" t="e">
        <f t="shared" si="6"/>
        <v>#DIV/0!</v>
      </c>
      <c r="J26" s="11">
        <f t="shared" si="7"/>
        <v>0</v>
      </c>
    </row>
    <row r="27" spans="1:10" ht="40.5" customHeight="1">
      <c r="A27" s="3" t="s">
        <v>57</v>
      </c>
      <c r="B27" s="3" t="s">
        <v>29</v>
      </c>
      <c r="C27" s="10">
        <f>C28+C29</f>
        <v>0</v>
      </c>
      <c r="D27" s="10">
        <f>D28+D29</f>
        <v>0</v>
      </c>
      <c r="E27" s="10">
        <f>E28+E29</f>
        <v>0</v>
      </c>
      <c r="F27" s="11" t="e">
        <f t="shared" si="4"/>
        <v>#DIV/0!</v>
      </c>
      <c r="G27" s="20" t="e">
        <f t="shared" si="5"/>
        <v>#DIV/0!</v>
      </c>
      <c r="H27" s="10">
        <f>H28+H29</f>
        <v>0</v>
      </c>
      <c r="I27" s="20" t="e">
        <f t="shared" si="6"/>
        <v>#DIV/0!</v>
      </c>
      <c r="J27" s="10">
        <f t="shared" si="7"/>
        <v>0</v>
      </c>
    </row>
    <row r="28" spans="1:10" ht="17.25" customHeight="1">
      <c r="A28" s="2" t="s">
        <v>63</v>
      </c>
      <c r="B28" s="3" t="s">
        <v>67</v>
      </c>
      <c r="C28" s="11">
        <v>0</v>
      </c>
      <c r="D28" s="11">
        <v>0</v>
      </c>
      <c r="E28" s="11">
        <v>0</v>
      </c>
      <c r="F28" s="11" t="e">
        <f>E28/C28*100</f>
        <v>#DIV/0!</v>
      </c>
      <c r="G28" s="20" t="e">
        <f>E28/D28*100</f>
        <v>#DIV/0!</v>
      </c>
      <c r="H28" s="11">
        <v>0</v>
      </c>
      <c r="I28" s="20" t="e">
        <f t="shared" si="6"/>
        <v>#DIV/0!</v>
      </c>
      <c r="J28" s="10">
        <f t="shared" si="7"/>
        <v>0</v>
      </c>
    </row>
    <row r="29" spans="1:10" ht="18" customHeight="1">
      <c r="A29" s="2" t="s">
        <v>64</v>
      </c>
      <c r="B29" s="3" t="s">
        <v>68</v>
      </c>
      <c r="C29" s="11">
        <v>0</v>
      </c>
      <c r="D29" s="11">
        <v>0</v>
      </c>
      <c r="E29" s="11">
        <v>0</v>
      </c>
      <c r="F29" s="11" t="e">
        <f>E29/C29*100</f>
        <v>#DIV/0!</v>
      </c>
      <c r="G29" s="20" t="e">
        <f>E29/D29*100</f>
        <v>#DIV/0!</v>
      </c>
      <c r="H29" s="11">
        <v>0</v>
      </c>
      <c r="I29" s="20" t="e">
        <f t="shared" si="6"/>
        <v>#DIV/0!</v>
      </c>
      <c r="J29" s="10">
        <f t="shared" si="7"/>
        <v>0</v>
      </c>
    </row>
    <row r="30" spans="1:10" s="8" customFormat="1" ht="25.5">
      <c r="A30" s="3" t="s">
        <v>31</v>
      </c>
      <c r="B30" s="3" t="s">
        <v>30</v>
      </c>
      <c r="C30" s="10">
        <f>C31+C32</f>
        <v>0</v>
      </c>
      <c r="D30" s="10">
        <f>D31+D32</f>
        <v>0</v>
      </c>
      <c r="E30" s="10">
        <f>E31+E32</f>
        <v>0</v>
      </c>
      <c r="F30" s="10" t="e">
        <f t="shared" si="4"/>
        <v>#DIV/0!</v>
      </c>
      <c r="G30" s="20" t="e">
        <f t="shared" si="5"/>
        <v>#DIV/0!</v>
      </c>
      <c r="H30" s="10">
        <f>H31+H32</f>
        <v>296.4</v>
      </c>
      <c r="I30" s="20">
        <f t="shared" si="6"/>
        <v>0</v>
      </c>
      <c r="J30" s="10">
        <f t="shared" si="7"/>
        <v>-296.4</v>
      </c>
    </row>
    <row r="31" spans="1:10" ht="102">
      <c r="A31" s="27" t="s">
        <v>32</v>
      </c>
      <c r="B31" s="2" t="s">
        <v>40</v>
      </c>
      <c r="C31" s="11">
        <v>0</v>
      </c>
      <c r="D31" s="11">
        <v>0</v>
      </c>
      <c r="E31" s="11">
        <v>0</v>
      </c>
      <c r="F31" s="11" t="e">
        <f t="shared" si="4"/>
        <v>#DIV/0!</v>
      </c>
      <c r="G31" s="21" t="e">
        <f t="shared" si="5"/>
        <v>#DIV/0!</v>
      </c>
      <c r="H31" s="11">
        <v>296.4</v>
      </c>
      <c r="I31" s="21">
        <f t="shared" si="6"/>
        <v>0</v>
      </c>
      <c r="J31" s="11">
        <f t="shared" si="7"/>
        <v>-296.4</v>
      </c>
    </row>
    <row r="32" spans="1:10" ht="76.5">
      <c r="A32" s="27" t="s">
        <v>58</v>
      </c>
      <c r="B32" s="2" t="s">
        <v>41</v>
      </c>
      <c r="C32" s="11">
        <v>0</v>
      </c>
      <c r="D32" s="11">
        <v>0</v>
      </c>
      <c r="E32" s="11">
        <v>0</v>
      </c>
      <c r="F32" s="11" t="e">
        <f t="shared" si="4"/>
        <v>#DIV/0!</v>
      </c>
      <c r="G32" s="21" t="e">
        <f t="shared" si="5"/>
        <v>#DIV/0!</v>
      </c>
      <c r="H32" s="11">
        <v>0</v>
      </c>
      <c r="I32" s="21" t="e">
        <f t="shared" si="6"/>
        <v>#DIV/0!</v>
      </c>
      <c r="J32" s="11">
        <f t="shared" si="7"/>
        <v>0</v>
      </c>
    </row>
    <row r="33" spans="1:10" ht="18" customHeight="1">
      <c r="A33" s="2" t="s">
        <v>35</v>
      </c>
      <c r="B33" s="3" t="s">
        <v>34</v>
      </c>
      <c r="C33" s="11">
        <v>0</v>
      </c>
      <c r="D33" s="11">
        <v>0</v>
      </c>
      <c r="E33" s="11">
        <v>0</v>
      </c>
      <c r="F33" s="11" t="e">
        <f t="shared" si="4"/>
        <v>#DIV/0!</v>
      </c>
      <c r="G33" s="20" t="e">
        <f t="shared" si="5"/>
        <v>#DIV/0!</v>
      </c>
      <c r="H33" s="11">
        <v>0</v>
      </c>
      <c r="I33" s="20" t="e">
        <f t="shared" si="6"/>
        <v>#DIV/0!</v>
      </c>
      <c r="J33" s="10">
        <f t="shared" si="7"/>
        <v>0</v>
      </c>
    </row>
    <row r="34" spans="1:10" ht="15" customHeight="1">
      <c r="A34" s="2" t="s">
        <v>36</v>
      </c>
      <c r="B34" s="3" t="s">
        <v>38</v>
      </c>
      <c r="C34" s="11">
        <v>0</v>
      </c>
      <c r="D34" s="11">
        <v>0</v>
      </c>
      <c r="E34" s="11">
        <v>4.5</v>
      </c>
      <c r="F34" s="11" t="e">
        <f t="shared" si="4"/>
        <v>#DIV/0!</v>
      </c>
      <c r="G34" s="20" t="e">
        <f t="shared" si="5"/>
        <v>#DIV/0!</v>
      </c>
      <c r="H34" s="11">
        <v>2.59</v>
      </c>
      <c r="I34" s="20">
        <f t="shared" si="6"/>
        <v>173.74517374517376</v>
      </c>
      <c r="J34" s="10">
        <f t="shared" si="7"/>
        <v>1.9100000000000001</v>
      </c>
    </row>
    <row r="35" spans="1:10" s="8" customFormat="1" ht="16.5" customHeight="1">
      <c r="A35" s="3" t="s">
        <v>39</v>
      </c>
      <c r="B35" s="3" t="s">
        <v>37</v>
      </c>
      <c r="C35" s="10">
        <f>C36+C37+C38</f>
        <v>0</v>
      </c>
      <c r="D35" s="10">
        <f>D36+D37+D38</f>
        <v>0</v>
      </c>
      <c r="E35" s="10">
        <f>E36+E37+E38</f>
        <v>0</v>
      </c>
      <c r="F35" s="10" t="e">
        <f t="shared" si="4"/>
        <v>#DIV/0!</v>
      </c>
      <c r="G35" s="20" t="e">
        <f t="shared" si="5"/>
        <v>#DIV/0!</v>
      </c>
      <c r="H35" s="10">
        <f>H36+H37+H38</f>
        <v>0</v>
      </c>
      <c r="I35" s="20" t="e">
        <f t="shared" si="6"/>
        <v>#DIV/0!</v>
      </c>
      <c r="J35" s="10">
        <f t="shared" si="7"/>
        <v>0</v>
      </c>
    </row>
    <row r="36" spans="1:10" ht="16.5" customHeight="1">
      <c r="A36" s="2" t="s">
        <v>43</v>
      </c>
      <c r="B36" s="2" t="s">
        <v>42</v>
      </c>
      <c r="C36" s="11">
        <v>0</v>
      </c>
      <c r="D36" s="11">
        <v>0</v>
      </c>
      <c r="E36" s="11">
        <v>0</v>
      </c>
      <c r="F36" s="11" t="e">
        <f t="shared" si="4"/>
        <v>#DIV/0!</v>
      </c>
      <c r="G36" s="21" t="e">
        <f t="shared" si="5"/>
        <v>#DIV/0!</v>
      </c>
      <c r="H36" s="11">
        <v>0</v>
      </c>
      <c r="I36" s="21" t="e">
        <f t="shared" si="6"/>
        <v>#DIV/0!</v>
      </c>
      <c r="J36" s="11">
        <f t="shared" si="7"/>
        <v>0</v>
      </c>
    </row>
    <row r="37" spans="1:10" ht="12.75">
      <c r="A37" s="2" t="s">
        <v>44</v>
      </c>
      <c r="B37" s="2" t="s">
        <v>45</v>
      </c>
      <c r="C37" s="11">
        <v>0</v>
      </c>
      <c r="D37" s="11">
        <v>0</v>
      </c>
      <c r="E37" s="11">
        <v>0</v>
      </c>
      <c r="F37" s="11" t="e">
        <f t="shared" si="4"/>
        <v>#DIV/0!</v>
      </c>
      <c r="G37" s="21" t="e">
        <f t="shared" si="5"/>
        <v>#DIV/0!</v>
      </c>
      <c r="H37" s="11">
        <v>0</v>
      </c>
      <c r="I37" s="21" t="e">
        <f t="shared" si="6"/>
        <v>#DIV/0!</v>
      </c>
      <c r="J37" s="11">
        <f t="shared" si="7"/>
        <v>0</v>
      </c>
    </row>
    <row r="38" spans="1:10" ht="12.75">
      <c r="A38" s="2" t="s">
        <v>53</v>
      </c>
      <c r="B38" s="2" t="s">
        <v>54</v>
      </c>
      <c r="C38" s="11">
        <v>0</v>
      </c>
      <c r="D38" s="11">
        <v>0</v>
      </c>
      <c r="E38" s="11">
        <v>0</v>
      </c>
      <c r="F38" s="11" t="e">
        <f t="shared" si="4"/>
        <v>#DIV/0!</v>
      </c>
      <c r="G38" s="21" t="e">
        <f t="shared" si="5"/>
        <v>#DIV/0!</v>
      </c>
      <c r="H38" s="11">
        <v>0</v>
      </c>
      <c r="I38" s="21" t="e">
        <f t="shared" si="6"/>
        <v>#DIV/0!</v>
      </c>
      <c r="J38" s="11">
        <f t="shared" si="7"/>
        <v>0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28125" defaultRowHeight="15"/>
  <cols>
    <col min="1" max="1" width="43.28125" style="7" customWidth="1"/>
    <col min="2" max="2" width="23.7109375" style="7" customWidth="1"/>
    <col min="3" max="3" width="12.57421875" style="7" customWidth="1"/>
    <col min="4" max="4" width="11.28125" style="7" customWidth="1"/>
    <col min="5" max="6" width="13.28125" style="7" customWidth="1"/>
    <col min="7" max="7" width="11.28125" style="7" customWidth="1"/>
    <col min="8" max="8" width="13.281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2" t="s">
        <v>125</v>
      </c>
      <c r="B1" s="13"/>
      <c r="C1" s="13"/>
      <c r="J1" s="9" t="s">
        <v>46</v>
      </c>
      <c r="K1" s="9"/>
    </row>
    <row r="3" spans="1:10" s="15" customFormat="1" ht="78.75" customHeight="1">
      <c r="A3" s="14" t="s">
        <v>2</v>
      </c>
      <c r="B3" s="14" t="s">
        <v>3</v>
      </c>
      <c r="C3" s="14" t="s">
        <v>81</v>
      </c>
      <c r="D3" s="14" t="s">
        <v>82</v>
      </c>
      <c r="E3" s="14" t="s">
        <v>83</v>
      </c>
      <c r="F3" s="14" t="s">
        <v>59</v>
      </c>
      <c r="G3" s="14" t="s">
        <v>60</v>
      </c>
      <c r="H3" s="14" t="s">
        <v>75</v>
      </c>
      <c r="I3" s="14" t="s">
        <v>85</v>
      </c>
      <c r="J3" s="14" t="s">
        <v>84</v>
      </c>
    </row>
    <row r="4" spans="1:10" s="8" customFormat="1" ht="21" customHeight="1">
      <c r="A4" s="38" t="s">
        <v>4</v>
      </c>
      <c r="B4" s="39" t="s">
        <v>8</v>
      </c>
      <c r="C4" s="40">
        <f>C5+C18</f>
        <v>291.4</v>
      </c>
      <c r="D4" s="40">
        <f>D5+D18</f>
        <v>375.40000000000003</v>
      </c>
      <c r="E4" s="40">
        <f>E5+E18</f>
        <v>336.237</v>
      </c>
      <c r="F4" s="40">
        <f>E4/C4*100</f>
        <v>115.38675360329447</v>
      </c>
      <c r="G4" s="40">
        <f>E4/D4*100</f>
        <v>89.56766116142781</v>
      </c>
      <c r="H4" s="40">
        <f>H5+H18</f>
        <v>396.05794000000003</v>
      </c>
      <c r="I4" s="40">
        <f>E4/H4*100</f>
        <v>84.89591194662074</v>
      </c>
      <c r="J4" s="40">
        <f>J5+J18</f>
        <v>-59.82093999999999</v>
      </c>
    </row>
    <row r="5" spans="1:10" s="8" customFormat="1" ht="12.75">
      <c r="A5" s="35" t="s">
        <v>5</v>
      </c>
      <c r="B5" s="36"/>
      <c r="C5" s="37">
        <f>C6+C7+C11+C16+C17</f>
        <v>291.4</v>
      </c>
      <c r="D5" s="37">
        <f>D6+D7+D11+D16+D17</f>
        <v>375.40000000000003</v>
      </c>
      <c r="E5" s="37">
        <f>E6+E7+E11+E16+E17</f>
        <v>336.237</v>
      </c>
      <c r="F5" s="37">
        <f>E5/C5*100</f>
        <v>115.38675360329447</v>
      </c>
      <c r="G5" s="37">
        <f>E5/D5*100</f>
        <v>89.56766116142781</v>
      </c>
      <c r="H5" s="37">
        <f>H6+H7+H11+H16+H17</f>
        <v>315.19297</v>
      </c>
      <c r="I5" s="37">
        <f>E5/H5*100</f>
        <v>106.6765543660444</v>
      </c>
      <c r="J5" s="37">
        <f>J6+J7+J11+J16+J17</f>
        <v>21.044030000000006</v>
      </c>
    </row>
    <row r="6" spans="1:10" ht="15.75" customHeight="1">
      <c r="A6" s="4" t="s">
        <v>6</v>
      </c>
      <c r="B6" s="5" t="s">
        <v>7</v>
      </c>
      <c r="C6" s="11">
        <v>63</v>
      </c>
      <c r="D6" s="11">
        <v>68</v>
      </c>
      <c r="E6" s="11">
        <v>76.791</v>
      </c>
      <c r="F6" s="11">
        <f>E6/C6*100</f>
        <v>121.89047619047619</v>
      </c>
      <c r="G6" s="22">
        <f>E6/D6*100</f>
        <v>112.92794117647058</v>
      </c>
      <c r="H6" s="11">
        <v>65.73842</v>
      </c>
      <c r="I6" s="16">
        <f>E6/H6*100</f>
        <v>116.8129687327441</v>
      </c>
      <c r="J6" s="17">
        <f>E6-H6</f>
        <v>11.052579999999992</v>
      </c>
    </row>
    <row r="7" spans="1:10" s="8" customFormat="1" ht="15.75" customHeight="1">
      <c r="A7" s="3" t="s">
        <v>9</v>
      </c>
      <c r="B7" s="5" t="s">
        <v>10</v>
      </c>
      <c r="C7" s="10">
        <f>C8+C9+C10</f>
        <v>1.8</v>
      </c>
      <c r="D7" s="10">
        <v>40.8</v>
      </c>
      <c r="E7" s="10">
        <f>E8+E9+E10</f>
        <v>39.251</v>
      </c>
      <c r="F7" s="10">
        <f aca="true" t="shared" si="0" ref="F7:F17">E7/C7*100</f>
        <v>2180.6111111111113</v>
      </c>
      <c r="G7" s="23">
        <f aca="true" t="shared" si="1" ref="G7:G17">E7/D7*100</f>
        <v>96.20343137254902</v>
      </c>
      <c r="H7" s="10">
        <f>H8+H9+H10</f>
        <v>2.10959</v>
      </c>
      <c r="I7" s="18">
        <f aca="true" t="shared" si="2" ref="I7:I17">E7/H7*100</f>
        <v>1860.5985049227575</v>
      </c>
      <c r="J7" s="19">
        <f aca="true" t="shared" si="3" ref="J7:J17">E7-H7</f>
        <v>37.14141</v>
      </c>
    </row>
    <row r="8" spans="1:10" ht="25.5">
      <c r="A8" s="1" t="s">
        <v>0</v>
      </c>
      <c r="B8" s="6" t="s">
        <v>55</v>
      </c>
      <c r="C8" s="11">
        <v>0</v>
      </c>
      <c r="D8" s="11">
        <v>0</v>
      </c>
      <c r="E8" s="11">
        <v>0</v>
      </c>
      <c r="F8" s="11" t="e">
        <f t="shared" si="0"/>
        <v>#DIV/0!</v>
      </c>
      <c r="G8" s="22" t="e">
        <f t="shared" si="1"/>
        <v>#DIV/0!</v>
      </c>
      <c r="H8" s="11">
        <v>0</v>
      </c>
      <c r="I8" s="16" t="e">
        <f t="shared" si="2"/>
        <v>#DIV/0!</v>
      </c>
      <c r="J8" s="17">
        <f t="shared" si="3"/>
        <v>0</v>
      </c>
    </row>
    <row r="9" spans="1:10" ht="12.75">
      <c r="A9" s="1" t="s">
        <v>1</v>
      </c>
      <c r="B9" s="6" t="s">
        <v>56</v>
      </c>
      <c r="C9" s="11">
        <v>1.8</v>
      </c>
      <c r="D9" s="11">
        <v>40.8</v>
      </c>
      <c r="E9" s="11">
        <v>39.251</v>
      </c>
      <c r="F9" s="11">
        <f t="shared" si="0"/>
        <v>2180.6111111111113</v>
      </c>
      <c r="G9" s="22">
        <f t="shared" si="1"/>
        <v>96.20343137254902</v>
      </c>
      <c r="H9" s="11">
        <v>2.10959</v>
      </c>
      <c r="I9" s="16">
        <f t="shared" si="2"/>
        <v>1860.5985049227575</v>
      </c>
      <c r="J9" s="17">
        <f t="shared" si="3"/>
        <v>37.14141</v>
      </c>
    </row>
    <row r="10" spans="1:10" ht="25.5">
      <c r="A10" s="1" t="s">
        <v>49</v>
      </c>
      <c r="B10" s="6" t="s">
        <v>50</v>
      </c>
      <c r="C10" s="11">
        <v>0</v>
      </c>
      <c r="D10" s="11">
        <v>0</v>
      </c>
      <c r="E10" s="11">
        <v>0</v>
      </c>
      <c r="F10" s="11" t="e">
        <f t="shared" si="0"/>
        <v>#DIV/0!</v>
      </c>
      <c r="G10" s="22" t="e">
        <f t="shared" si="1"/>
        <v>#DIV/0!</v>
      </c>
      <c r="H10" s="11">
        <v>0</v>
      </c>
      <c r="I10" s="16" t="e">
        <f t="shared" si="2"/>
        <v>#DIV/0!</v>
      </c>
      <c r="J10" s="17">
        <f t="shared" si="3"/>
        <v>0</v>
      </c>
    </row>
    <row r="11" spans="1:10" s="8" customFormat="1" ht="17.25" customHeight="1">
      <c r="A11" s="4" t="s">
        <v>13</v>
      </c>
      <c r="B11" s="5" t="s">
        <v>14</v>
      </c>
      <c r="C11" s="10">
        <f>C12+C13</f>
        <v>226.6</v>
      </c>
      <c r="D11" s="10">
        <f>D12+D13</f>
        <v>266.6</v>
      </c>
      <c r="E11" s="10">
        <f>E12+E13</f>
        <v>220.39000000000001</v>
      </c>
      <c r="F11" s="10">
        <f t="shared" si="0"/>
        <v>97.25948808473082</v>
      </c>
      <c r="G11" s="24">
        <f t="shared" si="1"/>
        <v>82.66691672918229</v>
      </c>
      <c r="H11" s="10">
        <f>H12+H13</f>
        <v>250.20496</v>
      </c>
      <c r="I11" s="20">
        <f t="shared" si="2"/>
        <v>88.08378538938638</v>
      </c>
      <c r="J11" s="19">
        <f t="shared" si="3"/>
        <v>-29.814959999999985</v>
      </c>
    </row>
    <row r="12" spans="1:10" ht="12.75">
      <c r="A12" s="1" t="s">
        <v>51</v>
      </c>
      <c r="B12" s="6" t="s">
        <v>15</v>
      </c>
      <c r="C12" s="11">
        <v>24.6</v>
      </c>
      <c r="D12" s="11">
        <v>64.6</v>
      </c>
      <c r="E12" s="11">
        <v>64.439</v>
      </c>
      <c r="F12" s="11">
        <f t="shared" si="0"/>
        <v>261.9471544715447</v>
      </c>
      <c r="G12" s="25">
        <f t="shared" si="1"/>
        <v>99.75077399380805</v>
      </c>
      <c r="H12" s="11">
        <v>49.61202</v>
      </c>
      <c r="I12" s="21">
        <f t="shared" si="2"/>
        <v>129.8858623373932</v>
      </c>
      <c r="J12" s="17">
        <f t="shared" si="3"/>
        <v>14.826979999999992</v>
      </c>
    </row>
    <row r="13" spans="1:10" ht="12.75">
      <c r="A13" s="33" t="s">
        <v>76</v>
      </c>
      <c r="B13" s="34" t="s">
        <v>77</v>
      </c>
      <c r="C13" s="11">
        <f>C14+C15</f>
        <v>202</v>
      </c>
      <c r="D13" s="11">
        <f>D14+D15</f>
        <v>202</v>
      </c>
      <c r="E13" s="11">
        <f>E14+E15</f>
        <v>155.95100000000002</v>
      </c>
      <c r="F13" s="11">
        <f t="shared" si="0"/>
        <v>77.20346534653466</v>
      </c>
      <c r="G13" s="25">
        <f t="shared" si="1"/>
        <v>77.20346534653466</v>
      </c>
      <c r="H13" s="11">
        <f>H14+H15</f>
        <v>200.59294</v>
      </c>
      <c r="I13" s="21">
        <f t="shared" si="2"/>
        <v>77.74500937071865</v>
      </c>
      <c r="J13" s="17">
        <f t="shared" si="3"/>
        <v>-44.64193999999998</v>
      </c>
    </row>
    <row r="14" spans="1:10" ht="12.75">
      <c r="A14" s="33" t="s">
        <v>73</v>
      </c>
      <c r="B14" s="34" t="s">
        <v>78</v>
      </c>
      <c r="C14" s="11">
        <v>128</v>
      </c>
      <c r="D14" s="11">
        <v>128</v>
      </c>
      <c r="E14" s="11">
        <v>72.296</v>
      </c>
      <c r="F14" s="11"/>
      <c r="G14" s="25"/>
      <c r="H14" s="11">
        <v>129.18706</v>
      </c>
      <c r="I14" s="21"/>
      <c r="J14" s="17"/>
    </row>
    <row r="15" spans="1:10" ht="12.75">
      <c r="A15" s="33" t="s">
        <v>74</v>
      </c>
      <c r="B15" s="34" t="s">
        <v>79</v>
      </c>
      <c r="C15" s="11">
        <v>74</v>
      </c>
      <c r="D15" s="11">
        <v>74</v>
      </c>
      <c r="E15" s="11">
        <v>83.655</v>
      </c>
      <c r="F15" s="11"/>
      <c r="G15" s="25"/>
      <c r="H15" s="11">
        <v>71.40588</v>
      </c>
      <c r="I15" s="21"/>
      <c r="J15" s="17"/>
    </row>
    <row r="16" spans="1:10" ht="12" customHeight="1">
      <c r="A16" s="3" t="s">
        <v>18</v>
      </c>
      <c r="B16" s="5" t="s">
        <v>17</v>
      </c>
      <c r="C16" s="10">
        <v>0</v>
      </c>
      <c r="D16" s="10">
        <v>0</v>
      </c>
      <c r="E16" s="10"/>
      <c r="F16" s="11" t="e">
        <f t="shared" si="0"/>
        <v>#DIV/0!</v>
      </c>
      <c r="G16" s="24" t="e">
        <f t="shared" si="1"/>
        <v>#DIV/0!</v>
      </c>
      <c r="H16" s="10">
        <v>0</v>
      </c>
      <c r="I16" s="20" t="e">
        <f t="shared" si="2"/>
        <v>#DIV/0!</v>
      </c>
      <c r="J16" s="19">
        <f t="shared" si="3"/>
        <v>0</v>
      </c>
    </row>
    <row r="17" spans="1:10" ht="25.5">
      <c r="A17" s="3" t="s">
        <v>20</v>
      </c>
      <c r="B17" s="5" t="s">
        <v>19</v>
      </c>
      <c r="C17" s="10">
        <v>0</v>
      </c>
      <c r="D17" s="10">
        <v>0</v>
      </c>
      <c r="E17" s="10">
        <v>-0.195</v>
      </c>
      <c r="F17" s="11" t="e">
        <f t="shared" si="0"/>
        <v>#DIV/0!</v>
      </c>
      <c r="G17" s="24" t="e">
        <f t="shared" si="1"/>
        <v>#DIV/0!</v>
      </c>
      <c r="H17" s="10">
        <v>-2.86</v>
      </c>
      <c r="I17" s="20">
        <f t="shared" si="2"/>
        <v>6.818181818181819</v>
      </c>
      <c r="J17" s="19">
        <f t="shared" si="3"/>
        <v>2.665</v>
      </c>
    </row>
    <row r="18" spans="1:10" ht="12.75">
      <c r="A18" s="41" t="s">
        <v>21</v>
      </c>
      <c r="B18" s="42"/>
      <c r="C18" s="43">
        <f>C19+C27+C30+C33+C34+C35</f>
        <v>0</v>
      </c>
      <c r="D18" s="43">
        <f>D19+D27+D30+D33+D34+D35</f>
        <v>0</v>
      </c>
      <c r="E18" s="43">
        <f>E19+E27+E30+E33+E34+E35</f>
        <v>0</v>
      </c>
      <c r="F18" s="44" t="e">
        <f>E18/C18*100</f>
        <v>#DIV/0!</v>
      </c>
      <c r="G18" s="43" t="e">
        <f>E18/D18*100</f>
        <v>#DIV/0!</v>
      </c>
      <c r="H18" s="43">
        <f>H19+H27+H30+H33+H34+H35</f>
        <v>80.86497</v>
      </c>
      <c r="I18" s="43">
        <f>E18/H18*100</f>
        <v>0</v>
      </c>
      <c r="J18" s="43">
        <f>J19+J27+J30+J33+J34+J35</f>
        <v>-80.86497</v>
      </c>
    </row>
    <row r="19" spans="1:10" s="8" customFormat="1" ht="38.25">
      <c r="A19" s="3" t="s">
        <v>23</v>
      </c>
      <c r="B19" s="5" t="s">
        <v>22</v>
      </c>
      <c r="C19" s="10">
        <f>C20+C21+C24+C25+C26</f>
        <v>0</v>
      </c>
      <c r="D19" s="10">
        <f>D20+D21+D24+D25+D26</f>
        <v>0</v>
      </c>
      <c r="E19" s="10">
        <f>E20+E21+E24+E25+E26</f>
        <v>0</v>
      </c>
      <c r="F19" s="10" t="e">
        <f aca="true" t="shared" si="4" ref="F19:F38">E19/C19*100</f>
        <v>#DIV/0!</v>
      </c>
      <c r="G19" s="20" t="e">
        <f>E19/D19*100</f>
        <v>#DIV/0!</v>
      </c>
      <c r="H19" s="10">
        <f>H20+H21+H24+H25+H26</f>
        <v>0</v>
      </c>
      <c r="I19" s="20" t="e">
        <f>E19/H19*100</f>
        <v>#DIV/0!</v>
      </c>
      <c r="J19" s="10">
        <f>E19-H19</f>
        <v>0</v>
      </c>
    </row>
    <row r="20" spans="1:10" ht="30" customHeight="1">
      <c r="A20" s="2" t="s">
        <v>52</v>
      </c>
      <c r="B20" s="2" t="s">
        <v>24</v>
      </c>
      <c r="C20" s="11">
        <v>0</v>
      </c>
      <c r="D20" s="11">
        <v>0</v>
      </c>
      <c r="E20" s="11">
        <v>0</v>
      </c>
      <c r="F20" s="11" t="e">
        <f t="shared" si="4"/>
        <v>#DIV/0!</v>
      </c>
      <c r="G20" s="21" t="e">
        <f aca="true" t="shared" si="5" ref="G20:G38">E20/D20*100</f>
        <v>#DIV/0!</v>
      </c>
      <c r="H20" s="11">
        <v>0</v>
      </c>
      <c r="I20" s="21" t="e">
        <f aca="true" t="shared" si="6" ref="I20:I38">E20/H20*100</f>
        <v>#DIV/0!</v>
      </c>
      <c r="J20" s="11">
        <f aca="true" t="shared" si="7" ref="J20:J38">E20-H20</f>
        <v>0</v>
      </c>
    </row>
    <row r="21" spans="1:10" ht="89.25">
      <c r="A21" s="27" t="s">
        <v>26</v>
      </c>
      <c r="B21" s="2" t="s">
        <v>25</v>
      </c>
      <c r="C21" s="11">
        <f>C22+C23</f>
        <v>0</v>
      </c>
      <c r="D21" s="11">
        <f>D22+D23</f>
        <v>0</v>
      </c>
      <c r="E21" s="11">
        <f>E22+E23</f>
        <v>0</v>
      </c>
      <c r="F21" s="11" t="e">
        <f t="shared" si="4"/>
        <v>#DIV/0!</v>
      </c>
      <c r="G21" s="21" t="e">
        <f t="shared" si="5"/>
        <v>#DIV/0!</v>
      </c>
      <c r="H21" s="11">
        <f>H22+H23</f>
        <v>0</v>
      </c>
      <c r="I21" s="21" t="e">
        <f t="shared" si="6"/>
        <v>#DIV/0!</v>
      </c>
      <c r="J21" s="11">
        <f t="shared" si="7"/>
        <v>0</v>
      </c>
    </row>
    <row r="22" spans="1:10" ht="21.75" customHeight="1">
      <c r="A22" s="27" t="s">
        <v>65</v>
      </c>
      <c r="B22" s="2" t="s">
        <v>70</v>
      </c>
      <c r="C22" s="11">
        <v>0</v>
      </c>
      <c r="D22" s="11">
        <v>0</v>
      </c>
      <c r="E22" s="11">
        <v>0</v>
      </c>
      <c r="F22" s="11" t="e">
        <f t="shared" si="4"/>
        <v>#DIV/0!</v>
      </c>
      <c r="G22" s="21" t="e">
        <f t="shared" si="5"/>
        <v>#DIV/0!</v>
      </c>
      <c r="H22" s="11">
        <v>0</v>
      </c>
      <c r="I22" s="21" t="e">
        <f t="shared" si="6"/>
        <v>#DIV/0!</v>
      </c>
      <c r="J22" s="11">
        <f t="shared" si="7"/>
        <v>0</v>
      </c>
    </row>
    <row r="23" spans="1:10" ht="12.75">
      <c r="A23" s="27" t="s">
        <v>66</v>
      </c>
      <c r="B23" s="2" t="s">
        <v>69</v>
      </c>
      <c r="C23" s="11">
        <v>0</v>
      </c>
      <c r="D23" s="11">
        <v>0</v>
      </c>
      <c r="E23" s="11">
        <v>0</v>
      </c>
      <c r="F23" s="11" t="e">
        <f t="shared" si="4"/>
        <v>#DIV/0!</v>
      </c>
      <c r="G23" s="21" t="e">
        <f t="shared" si="5"/>
        <v>#DIV/0!</v>
      </c>
      <c r="H23" s="11">
        <v>0</v>
      </c>
      <c r="I23" s="21" t="e">
        <f t="shared" si="6"/>
        <v>#DIV/0!</v>
      </c>
      <c r="J23" s="11">
        <f t="shared" si="7"/>
        <v>0</v>
      </c>
    </row>
    <row r="24" spans="1:10" ht="24.75" customHeight="1">
      <c r="A24" s="28" t="s">
        <v>61</v>
      </c>
      <c r="B24" s="28" t="s">
        <v>62</v>
      </c>
      <c r="C24" s="11">
        <v>0</v>
      </c>
      <c r="D24" s="11">
        <v>0</v>
      </c>
      <c r="E24" s="11">
        <v>0</v>
      </c>
      <c r="F24" s="11" t="e">
        <f t="shared" si="4"/>
        <v>#DIV/0!</v>
      </c>
      <c r="G24" s="21" t="e">
        <f t="shared" si="5"/>
        <v>#DIV/0!</v>
      </c>
      <c r="H24" s="11">
        <v>0</v>
      </c>
      <c r="I24" s="21" t="e">
        <f>E24/H24*100</f>
        <v>#DIV/0!</v>
      </c>
      <c r="J24" s="11">
        <f t="shared" si="7"/>
        <v>0</v>
      </c>
    </row>
    <row r="25" spans="1:10" ht="89.25">
      <c r="A25" s="26" t="s">
        <v>47</v>
      </c>
      <c r="B25" s="2" t="s">
        <v>48</v>
      </c>
      <c r="C25" s="11">
        <v>0</v>
      </c>
      <c r="D25" s="11">
        <v>0</v>
      </c>
      <c r="E25" s="11">
        <v>0</v>
      </c>
      <c r="F25" s="11" t="e">
        <f t="shared" si="4"/>
        <v>#DIV/0!</v>
      </c>
      <c r="G25" s="21" t="e">
        <f t="shared" si="5"/>
        <v>#DIV/0!</v>
      </c>
      <c r="H25" s="11">
        <v>0</v>
      </c>
      <c r="I25" s="21" t="e">
        <f t="shared" si="6"/>
        <v>#DIV/0!</v>
      </c>
      <c r="J25" s="11">
        <f t="shared" si="7"/>
        <v>0</v>
      </c>
    </row>
    <row r="26" spans="1:10" ht="76.5">
      <c r="A26" s="27" t="s">
        <v>28</v>
      </c>
      <c r="B26" s="2" t="s">
        <v>27</v>
      </c>
      <c r="C26" s="11">
        <v>0</v>
      </c>
      <c r="D26" s="11">
        <v>0</v>
      </c>
      <c r="E26" s="11">
        <v>0</v>
      </c>
      <c r="F26" s="11" t="e">
        <f t="shared" si="4"/>
        <v>#DIV/0!</v>
      </c>
      <c r="G26" s="21" t="e">
        <f t="shared" si="5"/>
        <v>#DIV/0!</v>
      </c>
      <c r="H26" s="11">
        <v>0</v>
      </c>
      <c r="I26" s="21" t="e">
        <f t="shared" si="6"/>
        <v>#DIV/0!</v>
      </c>
      <c r="J26" s="11">
        <f t="shared" si="7"/>
        <v>0</v>
      </c>
    </row>
    <row r="27" spans="1:10" ht="29.25" customHeight="1">
      <c r="A27" s="3" t="s">
        <v>57</v>
      </c>
      <c r="B27" s="3" t="s">
        <v>29</v>
      </c>
      <c r="C27" s="10">
        <f>C28+C29</f>
        <v>0</v>
      </c>
      <c r="D27" s="10">
        <f>D28+D29</f>
        <v>0</v>
      </c>
      <c r="E27" s="10">
        <f>E28+E29</f>
        <v>0</v>
      </c>
      <c r="F27" s="11" t="e">
        <f t="shared" si="4"/>
        <v>#DIV/0!</v>
      </c>
      <c r="G27" s="20" t="e">
        <f t="shared" si="5"/>
        <v>#DIV/0!</v>
      </c>
      <c r="H27" s="10">
        <f>H28+H29</f>
        <v>0</v>
      </c>
      <c r="I27" s="20" t="e">
        <f t="shared" si="6"/>
        <v>#DIV/0!</v>
      </c>
      <c r="J27" s="10">
        <f t="shared" si="7"/>
        <v>0</v>
      </c>
    </row>
    <row r="28" spans="1:10" ht="12.75">
      <c r="A28" s="2" t="s">
        <v>63</v>
      </c>
      <c r="B28" s="3" t="s">
        <v>67</v>
      </c>
      <c r="C28" s="11">
        <v>0</v>
      </c>
      <c r="D28" s="11">
        <v>0</v>
      </c>
      <c r="E28" s="11">
        <v>0</v>
      </c>
      <c r="F28" s="11" t="e">
        <f t="shared" si="4"/>
        <v>#DIV/0!</v>
      </c>
      <c r="G28" s="20" t="e">
        <f t="shared" si="5"/>
        <v>#DIV/0!</v>
      </c>
      <c r="H28" s="11">
        <v>0</v>
      </c>
      <c r="I28" s="20" t="e">
        <f t="shared" si="6"/>
        <v>#DIV/0!</v>
      </c>
      <c r="J28" s="10">
        <f t="shared" si="7"/>
        <v>0</v>
      </c>
    </row>
    <row r="29" spans="1:10" ht="18" customHeight="1">
      <c r="A29" s="2" t="s">
        <v>64</v>
      </c>
      <c r="B29" s="3" t="s">
        <v>68</v>
      </c>
      <c r="C29" s="11">
        <v>0</v>
      </c>
      <c r="D29" s="11">
        <v>0</v>
      </c>
      <c r="E29" s="11">
        <v>0</v>
      </c>
      <c r="F29" s="11" t="e">
        <f t="shared" si="4"/>
        <v>#DIV/0!</v>
      </c>
      <c r="G29" s="20" t="e">
        <f t="shared" si="5"/>
        <v>#DIV/0!</v>
      </c>
      <c r="H29" s="11">
        <v>0</v>
      </c>
      <c r="I29" s="20" t="e">
        <f t="shared" si="6"/>
        <v>#DIV/0!</v>
      </c>
      <c r="J29" s="10">
        <f t="shared" si="7"/>
        <v>0</v>
      </c>
    </row>
    <row r="30" spans="1:10" s="8" customFormat="1" ht="25.5">
      <c r="A30" s="3" t="s">
        <v>31</v>
      </c>
      <c r="B30" s="3" t="s">
        <v>30</v>
      </c>
      <c r="C30" s="10">
        <f>C31+C32</f>
        <v>0</v>
      </c>
      <c r="D30" s="10">
        <f>D31+D32</f>
        <v>0</v>
      </c>
      <c r="E30" s="10">
        <f>E31+E32</f>
        <v>0</v>
      </c>
      <c r="F30" s="10" t="e">
        <f t="shared" si="4"/>
        <v>#DIV/0!</v>
      </c>
      <c r="G30" s="20" t="e">
        <f t="shared" si="5"/>
        <v>#DIV/0!</v>
      </c>
      <c r="H30" s="10">
        <f>H31+H32</f>
        <v>0</v>
      </c>
      <c r="I30" s="20" t="e">
        <f t="shared" si="6"/>
        <v>#DIV/0!</v>
      </c>
      <c r="J30" s="10">
        <f t="shared" si="7"/>
        <v>0</v>
      </c>
    </row>
    <row r="31" spans="1:10" ht="76.5">
      <c r="A31" s="27" t="s">
        <v>32</v>
      </c>
      <c r="B31" s="2" t="s">
        <v>40</v>
      </c>
      <c r="C31" s="11">
        <v>0</v>
      </c>
      <c r="D31" s="11">
        <v>0</v>
      </c>
      <c r="E31" s="11">
        <v>0</v>
      </c>
      <c r="F31" s="11" t="e">
        <f t="shared" si="4"/>
        <v>#DIV/0!</v>
      </c>
      <c r="G31" s="21" t="e">
        <f t="shared" si="5"/>
        <v>#DIV/0!</v>
      </c>
      <c r="H31" s="11">
        <v>0</v>
      </c>
      <c r="I31" s="21" t="e">
        <f t="shared" si="6"/>
        <v>#DIV/0!</v>
      </c>
      <c r="J31" s="11">
        <f t="shared" si="7"/>
        <v>0</v>
      </c>
    </row>
    <row r="32" spans="1:10" ht="51.75" customHeight="1">
      <c r="A32" s="27" t="s">
        <v>58</v>
      </c>
      <c r="B32" s="2" t="s">
        <v>41</v>
      </c>
      <c r="C32" s="11">
        <v>0</v>
      </c>
      <c r="D32" s="11">
        <v>0</v>
      </c>
      <c r="E32" s="11">
        <v>0</v>
      </c>
      <c r="F32" s="11" t="e">
        <f t="shared" si="4"/>
        <v>#DIV/0!</v>
      </c>
      <c r="G32" s="21" t="e">
        <f t="shared" si="5"/>
        <v>#DIV/0!</v>
      </c>
      <c r="H32" s="11">
        <v>0</v>
      </c>
      <c r="I32" s="21" t="e">
        <f t="shared" si="6"/>
        <v>#DIV/0!</v>
      </c>
      <c r="J32" s="11">
        <f t="shared" si="7"/>
        <v>0</v>
      </c>
    </row>
    <row r="33" spans="1:10" ht="17.25" customHeight="1">
      <c r="A33" s="2" t="s">
        <v>35</v>
      </c>
      <c r="B33" s="3" t="s">
        <v>34</v>
      </c>
      <c r="C33" s="11">
        <v>0</v>
      </c>
      <c r="D33" s="11">
        <v>0</v>
      </c>
      <c r="E33" s="11">
        <v>0</v>
      </c>
      <c r="F33" s="11" t="e">
        <f t="shared" si="4"/>
        <v>#DIV/0!</v>
      </c>
      <c r="G33" s="20" t="e">
        <f t="shared" si="5"/>
        <v>#DIV/0!</v>
      </c>
      <c r="H33" s="11">
        <v>0</v>
      </c>
      <c r="I33" s="20" t="e">
        <f t="shared" si="6"/>
        <v>#DIV/0!</v>
      </c>
      <c r="J33" s="10">
        <f t="shared" si="7"/>
        <v>0</v>
      </c>
    </row>
    <row r="34" spans="1:10" ht="15" customHeight="1">
      <c r="A34" s="2" t="s">
        <v>36</v>
      </c>
      <c r="B34" s="3" t="s">
        <v>38</v>
      </c>
      <c r="C34" s="11">
        <v>0</v>
      </c>
      <c r="D34" s="11">
        <v>0</v>
      </c>
      <c r="E34" s="11">
        <v>0</v>
      </c>
      <c r="F34" s="11" t="e">
        <f t="shared" si="4"/>
        <v>#DIV/0!</v>
      </c>
      <c r="G34" s="20" t="e">
        <f t="shared" si="5"/>
        <v>#DIV/0!</v>
      </c>
      <c r="H34" s="11">
        <v>1.5</v>
      </c>
      <c r="I34" s="20">
        <f t="shared" si="6"/>
        <v>0</v>
      </c>
      <c r="J34" s="10">
        <f t="shared" si="7"/>
        <v>-1.5</v>
      </c>
    </row>
    <row r="35" spans="1:10" s="8" customFormat="1" ht="16.5" customHeight="1">
      <c r="A35" s="3" t="s">
        <v>39</v>
      </c>
      <c r="B35" s="3" t="s">
        <v>37</v>
      </c>
      <c r="C35" s="10">
        <f>C36+C37+C38</f>
        <v>0</v>
      </c>
      <c r="D35" s="10">
        <f>D36+D37+D38</f>
        <v>0</v>
      </c>
      <c r="E35" s="10">
        <f>E36+E37+E38</f>
        <v>0</v>
      </c>
      <c r="F35" s="10" t="e">
        <f t="shared" si="4"/>
        <v>#DIV/0!</v>
      </c>
      <c r="G35" s="20" t="e">
        <f t="shared" si="5"/>
        <v>#DIV/0!</v>
      </c>
      <c r="H35" s="10">
        <f>H36+H37+H38</f>
        <v>79.36497</v>
      </c>
      <c r="I35" s="20">
        <f t="shared" si="6"/>
        <v>0</v>
      </c>
      <c r="J35" s="10">
        <f t="shared" si="7"/>
        <v>-79.36497</v>
      </c>
    </row>
    <row r="36" spans="1:10" ht="16.5" customHeight="1">
      <c r="A36" s="2" t="s">
        <v>43</v>
      </c>
      <c r="B36" s="2" t="s">
        <v>42</v>
      </c>
      <c r="C36" s="11">
        <v>0</v>
      </c>
      <c r="D36" s="11">
        <v>0</v>
      </c>
      <c r="E36" s="11">
        <v>0</v>
      </c>
      <c r="F36" s="11" t="e">
        <f t="shared" si="4"/>
        <v>#DIV/0!</v>
      </c>
      <c r="G36" s="21" t="e">
        <f t="shared" si="5"/>
        <v>#DIV/0!</v>
      </c>
      <c r="H36" s="11">
        <v>0</v>
      </c>
      <c r="I36" s="21" t="e">
        <f t="shared" si="6"/>
        <v>#DIV/0!</v>
      </c>
      <c r="J36" s="11">
        <f t="shared" si="7"/>
        <v>0</v>
      </c>
    </row>
    <row r="37" spans="1:10" ht="12.75">
      <c r="A37" s="2" t="s">
        <v>44</v>
      </c>
      <c r="B37" s="2" t="s">
        <v>45</v>
      </c>
      <c r="C37" s="11">
        <v>0</v>
      </c>
      <c r="D37" s="11">
        <v>0</v>
      </c>
      <c r="E37" s="11">
        <v>0</v>
      </c>
      <c r="F37" s="11" t="e">
        <f t="shared" si="4"/>
        <v>#DIV/0!</v>
      </c>
      <c r="G37" s="21" t="e">
        <f t="shared" si="5"/>
        <v>#DIV/0!</v>
      </c>
      <c r="H37" s="11">
        <v>79.36497</v>
      </c>
      <c r="I37" s="21">
        <f t="shared" si="6"/>
        <v>0</v>
      </c>
      <c r="J37" s="11">
        <f t="shared" si="7"/>
        <v>-79.36497</v>
      </c>
    </row>
    <row r="38" spans="1:10" ht="12.75">
      <c r="A38" s="2" t="s">
        <v>53</v>
      </c>
      <c r="B38" s="2" t="s">
        <v>54</v>
      </c>
      <c r="C38" s="11">
        <v>0</v>
      </c>
      <c r="D38" s="11">
        <v>0</v>
      </c>
      <c r="E38" s="11">
        <v>0</v>
      </c>
      <c r="F38" s="11" t="e">
        <f t="shared" si="4"/>
        <v>#DIV/0!</v>
      </c>
      <c r="G38" s="21" t="e">
        <f t="shared" si="5"/>
        <v>#DIV/0!</v>
      </c>
      <c r="H38" s="11">
        <v>0</v>
      </c>
      <c r="I38" s="21" t="e">
        <f t="shared" si="6"/>
        <v>#DIV/0!</v>
      </c>
      <c r="J38" s="11">
        <f t="shared" si="7"/>
        <v>0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28125" defaultRowHeight="15"/>
  <cols>
    <col min="1" max="1" width="46.140625" style="7" customWidth="1"/>
    <col min="2" max="2" width="23.7109375" style="7" customWidth="1"/>
    <col min="3" max="3" width="15.7109375" style="7" customWidth="1"/>
    <col min="4" max="4" width="10.7109375" style="7" customWidth="1"/>
    <col min="5" max="5" width="11.00390625" style="7" customWidth="1"/>
    <col min="6" max="6" width="13.28125" style="7" customWidth="1"/>
    <col min="7" max="7" width="11.28125" style="7" customWidth="1"/>
    <col min="8" max="8" width="11.003906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2" t="s">
        <v>126</v>
      </c>
      <c r="B1" s="13"/>
      <c r="C1" s="13"/>
      <c r="J1" s="9" t="s">
        <v>46</v>
      </c>
      <c r="K1" s="9"/>
    </row>
    <row r="3" spans="1:10" s="15" customFormat="1" ht="67.5" customHeight="1">
      <c r="A3" s="14" t="s">
        <v>2</v>
      </c>
      <c r="B3" s="14" t="s">
        <v>3</v>
      </c>
      <c r="C3" s="14" t="s">
        <v>81</v>
      </c>
      <c r="D3" s="14" t="s">
        <v>82</v>
      </c>
      <c r="E3" s="14" t="s">
        <v>83</v>
      </c>
      <c r="F3" s="14" t="s">
        <v>59</v>
      </c>
      <c r="G3" s="14" t="s">
        <v>60</v>
      </c>
      <c r="H3" s="14" t="s">
        <v>75</v>
      </c>
      <c r="I3" s="14" t="s">
        <v>85</v>
      </c>
      <c r="J3" s="14" t="s">
        <v>84</v>
      </c>
    </row>
    <row r="4" spans="1:10" s="8" customFormat="1" ht="21" customHeight="1">
      <c r="A4" s="38" t="s">
        <v>4</v>
      </c>
      <c r="B4" s="39" t="s">
        <v>8</v>
      </c>
      <c r="C4" s="40">
        <f>C5+C18</f>
        <v>598.9</v>
      </c>
      <c r="D4" s="40">
        <f>D5+D18</f>
        <v>910.7</v>
      </c>
      <c r="E4" s="40">
        <f>E5+E18</f>
        <v>989.261</v>
      </c>
      <c r="F4" s="40">
        <f>E4/C4*100</f>
        <v>165.17966271497747</v>
      </c>
      <c r="G4" s="40">
        <f>E4/D4*100</f>
        <v>108.62644119907763</v>
      </c>
      <c r="H4" s="40">
        <f>H5+H18</f>
        <v>698.14703</v>
      </c>
      <c r="I4" s="40">
        <f>E4/H4*100</f>
        <v>141.69808901142213</v>
      </c>
      <c r="J4" s="40">
        <f>J5+J18</f>
        <v>291.11397000000005</v>
      </c>
    </row>
    <row r="5" spans="1:10" s="8" customFormat="1" ht="12.75">
      <c r="A5" s="35" t="s">
        <v>5</v>
      </c>
      <c r="B5" s="36"/>
      <c r="C5" s="37">
        <f>C6+C7+C11+C16+C17</f>
        <v>352.9</v>
      </c>
      <c r="D5" s="37">
        <f>D6+D7+D11+D16+D17</f>
        <v>340.7</v>
      </c>
      <c r="E5" s="37">
        <f>E6+E7+E11+E16+E17</f>
        <v>345.347</v>
      </c>
      <c r="F5" s="37">
        <f>E5/C5*100</f>
        <v>97.85973363559081</v>
      </c>
      <c r="G5" s="37">
        <f>E5/D5*100</f>
        <v>101.36395656002348</v>
      </c>
      <c r="H5" s="37">
        <f>H6+H7+H11+H16+H17</f>
        <v>305.47514</v>
      </c>
      <c r="I5" s="37">
        <f>E5/H5*100</f>
        <v>113.05240747250332</v>
      </c>
      <c r="J5" s="37">
        <f>J6+J7+J11+J16+J17</f>
        <v>39.871860000000005</v>
      </c>
    </row>
    <row r="6" spans="1:10" ht="15.75" customHeight="1">
      <c r="A6" s="4" t="s">
        <v>6</v>
      </c>
      <c r="B6" s="5" t="s">
        <v>7</v>
      </c>
      <c r="C6" s="11">
        <v>8</v>
      </c>
      <c r="D6" s="11">
        <v>7</v>
      </c>
      <c r="E6" s="11">
        <v>6.752</v>
      </c>
      <c r="F6" s="11">
        <f>E6/C6*100</f>
        <v>84.39999999999999</v>
      </c>
      <c r="G6" s="22">
        <f>E6/D6*100</f>
        <v>96.45714285714286</v>
      </c>
      <c r="H6" s="11">
        <v>6.01136</v>
      </c>
      <c r="I6" s="16">
        <f>E6/H6*100</f>
        <v>112.32067285938624</v>
      </c>
      <c r="J6" s="17">
        <f>E6-H6</f>
        <v>0.74064</v>
      </c>
    </row>
    <row r="7" spans="1:10" s="8" customFormat="1" ht="15.75" customHeight="1">
      <c r="A7" s="3" t="s">
        <v>9</v>
      </c>
      <c r="B7" s="5" t="s">
        <v>10</v>
      </c>
      <c r="C7" s="10">
        <f>C8+C9+C10</f>
        <v>10</v>
      </c>
      <c r="D7" s="10">
        <f>D8+D9+D10</f>
        <v>7.7</v>
      </c>
      <c r="E7" s="10">
        <f>E8+E9+E10</f>
        <v>7.657</v>
      </c>
      <c r="F7" s="10">
        <f aca="true" t="shared" si="0" ref="F7:F17">E7/C7*100</f>
        <v>76.57000000000001</v>
      </c>
      <c r="G7" s="23">
        <f aca="true" t="shared" si="1" ref="G7:G17">E7/D7*100</f>
        <v>99.44155844155844</v>
      </c>
      <c r="H7" s="10">
        <f>H8+H9+H10</f>
        <v>8.262</v>
      </c>
      <c r="I7" s="18">
        <f aca="true" t="shared" si="2" ref="I7:I17">E7/H7*100</f>
        <v>92.67731784071654</v>
      </c>
      <c r="J7" s="19">
        <f aca="true" t="shared" si="3" ref="J7:J17">E7-H7</f>
        <v>-0.6050000000000004</v>
      </c>
    </row>
    <row r="8" spans="1:10" ht="25.5">
      <c r="A8" s="1" t="s">
        <v>0</v>
      </c>
      <c r="B8" s="6" t="s">
        <v>55</v>
      </c>
      <c r="C8" s="11">
        <v>0</v>
      </c>
      <c r="D8" s="11">
        <v>0</v>
      </c>
      <c r="E8" s="11">
        <v>0</v>
      </c>
      <c r="F8" s="11" t="e">
        <f t="shared" si="0"/>
        <v>#DIV/0!</v>
      </c>
      <c r="G8" s="22" t="e">
        <f t="shared" si="1"/>
        <v>#DIV/0!</v>
      </c>
      <c r="H8" s="11">
        <v>0</v>
      </c>
      <c r="I8" s="16" t="e">
        <f t="shared" si="2"/>
        <v>#DIV/0!</v>
      </c>
      <c r="J8" s="17">
        <f t="shared" si="3"/>
        <v>0</v>
      </c>
    </row>
    <row r="9" spans="1:10" ht="12.75">
      <c r="A9" s="1" t="s">
        <v>1</v>
      </c>
      <c r="B9" s="6" t="s">
        <v>56</v>
      </c>
      <c r="C9" s="11">
        <v>10</v>
      </c>
      <c r="D9" s="11">
        <v>7.7</v>
      </c>
      <c r="E9" s="11">
        <v>7.657</v>
      </c>
      <c r="F9" s="11">
        <f t="shared" si="0"/>
        <v>76.57000000000001</v>
      </c>
      <c r="G9" s="22">
        <f t="shared" si="1"/>
        <v>99.44155844155844</v>
      </c>
      <c r="H9" s="11">
        <v>8.262</v>
      </c>
      <c r="I9" s="16">
        <f t="shared" si="2"/>
        <v>92.67731784071654</v>
      </c>
      <c r="J9" s="17">
        <f t="shared" si="3"/>
        <v>-0.6050000000000004</v>
      </c>
    </row>
    <row r="10" spans="1:10" ht="25.5">
      <c r="A10" s="1" t="s">
        <v>49</v>
      </c>
      <c r="B10" s="6" t="s">
        <v>50</v>
      </c>
      <c r="C10" s="11">
        <v>0</v>
      </c>
      <c r="D10" s="11">
        <v>0</v>
      </c>
      <c r="E10" s="11">
        <v>0</v>
      </c>
      <c r="F10" s="11" t="e">
        <f t="shared" si="0"/>
        <v>#DIV/0!</v>
      </c>
      <c r="G10" s="22" t="e">
        <f t="shared" si="1"/>
        <v>#DIV/0!</v>
      </c>
      <c r="H10" s="11">
        <v>0</v>
      </c>
      <c r="I10" s="16" t="e">
        <f t="shared" si="2"/>
        <v>#DIV/0!</v>
      </c>
      <c r="J10" s="17">
        <f t="shared" si="3"/>
        <v>0</v>
      </c>
    </row>
    <row r="11" spans="1:10" s="8" customFormat="1" ht="17.25" customHeight="1">
      <c r="A11" s="4" t="s">
        <v>13</v>
      </c>
      <c r="B11" s="5" t="s">
        <v>14</v>
      </c>
      <c r="C11" s="10">
        <f>C12+C13</f>
        <v>334.9</v>
      </c>
      <c r="D11" s="10">
        <f>D12+D13</f>
        <v>326</v>
      </c>
      <c r="E11" s="10">
        <f>E12+E13</f>
        <v>331.558</v>
      </c>
      <c r="F11" s="10">
        <f t="shared" si="0"/>
        <v>99.002090176172</v>
      </c>
      <c r="G11" s="24">
        <f t="shared" si="1"/>
        <v>101.70490797546012</v>
      </c>
      <c r="H11" s="10">
        <f>H12+H13</f>
        <v>293.4989</v>
      </c>
      <c r="I11" s="20">
        <f t="shared" si="2"/>
        <v>112.9673739833437</v>
      </c>
      <c r="J11" s="19">
        <f t="shared" si="3"/>
        <v>38.0591</v>
      </c>
    </row>
    <row r="12" spans="1:10" ht="12.75">
      <c r="A12" s="1" t="s">
        <v>51</v>
      </c>
      <c r="B12" s="6" t="s">
        <v>15</v>
      </c>
      <c r="C12" s="11">
        <v>85</v>
      </c>
      <c r="D12" s="11">
        <v>91</v>
      </c>
      <c r="E12" s="11">
        <v>101.489</v>
      </c>
      <c r="F12" s="11">
        <f t="shared" si="0"/>
        <v>119.39882352941179</v>
      </c>
      <c r="G12" s="25">
        <f t="shared" si="1"/>
        <v>111.52637362637363</v>
      </c>
      <c r="H12" s="11">
        <v>87.94484</v>
      </c>
      <c r="I12" s="21">
        <f t="shared" si="2"/>
        <v>115.40074437567912</v>
      </c>
      <c r="J12" s="17">
        <f t="shared" si="3"/>
        <v>13.544160000000005</v>
      </c>
    </row>
    <row r="13" spans="1:10" ht="12.75">
      <c r="A13" s="33" t="s">
        <v>76</v>
      </c>
      <c r="B13" s="34" t="s">
        <v>77</v>
      </c>
      <c r="C13" s="11">
        <f>C14+C15</f>
        <v>249.9</v>
      </c>
      <c r="D13" s="11">
        <f>D14+D15</f>
        <v>235</v>
      </c>
      <c r="E13" s="11">
        <f>E14+E15</f>
        <v>230.06900000000002</v>
      </c>
      <c r="F13" s="11">
        <f t="shared" si="0"/>
        <v>92.06442577030812</v>
      </c>
      <c r="G13" s="25">
        <f t="shared" si="1"/>
        <v>97.90170212765959</v>
      </c>
      <c r="H13" s="11">
        <f>H14+H15</f>
        <v>205.55406</v>
      </c>
      <c r="I13" s="21">
        <f t="shared" si="2"/>
        <v>111.92627379872721</v>
      </c>
      <c r="J13" s="17">
        <f t="shared" si="3"/>
        <v>24.514940000000024</v>
      </c>
    </row>
    <row r="14" spans="1:10" ht="12.75">
      <c r="A14" s="33" t="s">
        <v>73</v>
      </c>
      <c r="B14" s="34" t="s">
        <v>78</v>
      </c>
      <c r="C14" s="11">
        <v>91</v>
      </c>
      <c r="D14" s="11">
        <v>70</v>
      </c>
      <c r="E14" s="11">
        <v>62.098</v>
      </c>
      <c r="F14" s="11">
        <f t="shared" si="0"/>
        <v>68.23956043956045</v>
      </c>
      <c r="G14" s="25">
        <f t="shared" si="1"/>
        <v>88.71142857142857</v>
      </c>
      <c r="H14" s="11">
        <v>47.22322</v>
      </c>
      <c r="I14" s="21">
        <f t="shared" si="2"/>
        <v>131.49886856508303</v>
      </c>
      <c r="J14" s="17">
        <f t="shared" si="3"/>
        <v>14.874780000000001</v>
      </c>
    </row>
    <row r="15" spans="1:10" ht="12.75">
      <c r="A15" s="33" t="s">
        <v>74</v>
      </c>
      <c r="B15" s="34" t="s">
        <v>79</v>
      </c>
      <c r="C15" s="11">
        <v>158.9</v>
      </c>
      <c r="D15" s="11">
        <v>165</v>
      </c>
      <c r="E15" s="11">
        <v>167.971</v>
      </c>
      <c r="F15" s="11">
        <f t="shared" si="0"/>
        <v>105.70862177470106</v>
      </c>
      <c r="G15" s="25">
        <f t="shared" si="1"/>
        <v>101.80060606060606</v>
      </c>
      <c r="H15" s="11">
        <v>158.33084</v>
      </c>
      <c r="I15" s="21">
        <f t="shared" si="2"/>
        <v>106.08861798497375</v>
      </c>
      <c r="J15" s="17">
        <f t="shared" si="3"/>
        <v>9.640160000000009</v>
      </c>
    </row>
    <row r="16" spans="1:10" ht="12" customHeight="1">
      <c r="A16" s="3" t="s">
        <v>18</v>
      </c>
      <c r="B16" s="5" t="s">
        <v>17</v>
      </c>
      <c r="C16" s="10">
        <v>0</v>
      </c>
      <c r="D16" s="10">
        <v>0</v>
      </c>
      <c r="E16" s="10">
        <v>0</v>
      </c>
      <c r="F16" s="11" t="e">
        <f t="shared" si="0"/>
        <v>#DIV/0!</v>
      </c>
      <c r="G16" s="24" t="e">
        <f t="shared" si="1"/>
        <v>#DIV/0!</v>
      </c>
      <c r="H16" s="10">
        <v>0</v>
      </c>
      <c r="I16" s="20" t="e">
        <f t="shared" si="2"/>
        <v>#DIV/0!</v>
      </c>
      <c r="J16" s="19">
        <f t="shared" si="3"/>
        <v>0</v>
      </c>
    </row>
    <row r="17" spans="1:10" ht="25.5">
      <c r="A17" s="3" t="s">
        <v>20</v>
      </c>
      <c r="B17" s="5" t="s">
        <v>19</v>
      </c>
      <c r="C17" s="10">
        <v>0</v>
      </c>
      <c r="D17" s="10">
        <v>0</v>
      </c>
      <c r="E17" s="10">
        <v>-0.62</v>
      </c>
      <c r="F17" s="11" t="e">
        <f t="shared" si="0"/>
        <v>#DIV/0!</v>
      </c>
      <c r="G17" s="24" t="e">
        <f t="shared" si="1"/>
        <v>#DIV/0!</v>
      </c>
      <c r="H17" s="10">
        <v>-2.29712</v>
      </c>
      <c r="I17" s="20">
        <f t="shared" si="2"/>
        <v>26.99031831162499</v>
      </c>
      <c r="J17" s="19">
        <f t="shared" si="3"/>
        <v>1.67712</v>
      </c>
    </row>
    <row r="18" spans="1:10" ht="12.75">
      <c r="A18" s="41" t="s">
        <v>21</v>
      </c>
      <c r="B18" s="42"/>
      <c r="C18" s="43">
        <f>C19+C27+C30+C33+C34+C35</f>
        <v>246</v>
      </c>
      <c r="D18" s="43">
        <f>D19+D27+D30+D33+D34+D35</f>
        <v>570</v>
      </c>
      <c r="E18" s="43">
        <f>E19+E27+E30+E33+E34+E35</f>
        <v>643.914</v>
      </c>
      <c r="F18" s="44">
        <f>E18/C18*100</f>
        <v>261.75365853658536</v>
      </c>
      <c r="G18" s="43">
        <f>E18/D18*100</f>
        <v>112.96736842105264</v>
      </c>
      <c r="H18" s="43">
        <f>H19+H27+H30+H33+H34+H35</f>
        <v>392.67188999999996</v>
      </c>
      <c r="I18" s="43">
        <f>E18/H18*100</f>
        <v>163.9827083115117</v>
      </c>
      <c r="J18" s="43">
        <f>J19+J27+J30+J33+J34+J35</f>
        <v>251.24211000000005</v>
      </c>
    </row>
    <row r="19" spans="1:10" s="8" customFormat="1" ht="25.5">
      <c r="A19" s="3" t="s">
        <v>23</v>
      </c>
      <c r="B19" s="5" t="s">
        <v>22</v>
      </c>
      <c r="C19" s="10">
        <f>C20+C21+C24+C25+C26</f>
        <v>246</v>
      </c>
      <c r="D19" s="10">
        <f>D20+D21+D24+D25+D26</f>
        <v>570</v>
      </c>
      <c r="E19" s="10">
        <f>E20+E21+E24+E25+E26</f>
        <v>640.124</v>
      </c>
      <c r="F19" s="10">
        <f aca="true" t="shared" si="4" ref="F19:F38">E19/C19*100</f>
        <v>260.2130081300813</v>
      </c>
      <c r="G19" s="20">
        <f>E19/D19*100</f>
        <v>112.30245614035088</v>
      </c>
      <c r="H19" s="10">
        <f>H20+H21+H24+H25+H26</f>
        <v>382.8015</v>
      </c>
      <c r="I19" s="20">
        <f>E19/H19*100</f>
        <v>167.22087034664182</v>
      </c>
      <c r="J19" s="10">
        <f>E19-H19</f>
        <v>257.32250000000005</v>
      </c>
    </row>
    <row r="20" spans="1:10" ht="30" customHeight="1">
      <c r="A20" s="2" t="s">
        <v>52</v>
      </c>
      <c r="B20" s="2" t="s">
        <v>24</v>
      </c>
      <c r="C20" s="11">
        <v>0</v>
      </c>
      <c r="D20" s="11">
        <v>0</v>
      </c>
      <c r="E20" s="11">
        <v>0</v>
      </c>
      <c r="F20" s="11" t="e">
        <f t="shared" si="4"/>
        <v>#DIV/0!</v>
      </c>
      <c r="G20" s="21" t="e">
        <f aca="true" t="shared" si="5" ref="G20:G38">E20/D20*100</f>
        <v>#DIV/0!</v>
      </c>
      <c r="H20" s="11">
        <v>0</v>
      </c>
      <c r="I20" s="21" t="e">
        <f aca="true" t="shared" si="6" ref="I20:I38">E20/H20*100</f>
        <v>#DIV/0!</v>
      </c>
      <c r="J20" s="11">
        <f aca="true" t="shared" si="7" ref="J20:J38">E20-H20</f>
        <v>0</v>
      </c>
    </row>
    <row r="21" spans="1:10" ht="89.25">
      <c r="A21" s="27" t="s">
        <v>26</v>
      </c>
      <c r="B21" s="2" t="s">
        <v>25</v>
      </c>
      <c r="C21" s="11">
        <f>C22+C23</f>
        <v>246</v>
      </c>
      <c r="D21" s="11">
        <f>D22+D23</f>
        <v>570</v>
      </c>
      <c r="E21" s="11">
        <f>E22+E23</f>
        <v>640.124</v>
      </c>
      <c r="F21" s="11">
        <f t="shared" si="4"/>
        <v>260.2130081300813</v>
      </c>
      <c r="G21" s="21">
        <f t="shared" si="5"/>
        <v>112.30245614035088</v>
      </c>
      <c r="H21" s="11">
        <f>H22+H23</f>
        <v>382.8015</v>
      </c>
      <c r="I21" s="21">
        <f t="shared" si="6"/>
        <v>167.22087034664182</v>
      </c>
      <c r="J21" s="11">
        <f t="shared" si="7"/>
        <v>257.32250000000005</v>
      </c>
    </row>
    <row r="22" spans="1:10" ht="25.5">
      <c r="A22" s="27" t="s">
        <v>65</v>
      </c>
      <c r="B22" s="2" t="s">
        <v>70</v>
      </c>
      <c r="C22" s="11">
        <v>246</v>
      </c>
      <c r="D22" s="11">
        <v>570</v>
      </c>
      <c r="E22" s="11">
        <v>640.124</v>
      </c>
      <c r="F22" s="11">
        <f t="shared" si="4"/>
        <v>260.2130081300813</v>
      </c>
      <c r="G22" s="21">
        <f t="shared" si="5"/>
        <v>112.30245614035088</v>
      </c>
      <c r="H22" s="11">
        <v>382.8015</v>
      </c>
      <c r="I22" s="21">
        <f t="shared" si="6"/>
        <v>167.22087034664182</v>
      </c>
      <c r="J22" s="11">
        <f t="shared" si="7"/>
        <v>257.32250000000005</v>
      </c>
    </row>
    <row r="23" spans="1:10" ht="12.75">
      <c r="A23" s="27" t="s">
        <v>66</v>
      </c>
      <c r="B23" s="2" t="s">
        <v>69</v>
      </c>
      <c r="C23" s="11">
        <v>0</v>
      </c>
      <c r="D23" s="11">
        <v>0</v>
      </c>
      <c r="E23" s="11">
        <v>0</v>
      </c>
      <c r="F23" s="11" t="e">
        <f t="shared" si="4"/>
        <v>#DIV/0!</v>
      </c>
      <c r="G23" s="21" t="e">
        <f t="shared" si="5"/>
        <v>#DIV/0!</v>
      </c>
      <c r="H23" s="11">
        <v>0</v>
      </c>
      <c r="I23" s="21" t="e">
        <f t="shared" si="6"/>
        <v>#DIV/0!</v>
      </c>
      <c r="J23" s="11">
        <f t="shared" si="7"/>
        <v>0</v>
      </c>
    </row>
    <row r="24" spans="1:10" ht="25.5">
      <c r="A24" s="28" t="s">
        <v>61</v>
      </c>
      <c r="B24" s="28" t="s">
        <v>62</v>
      </c>
      <c r="C24" s="11">
        <v>0</v>
      </c>
      <c r="D24" s="11">
        <v>0</v>
      </c>
      <c r="E24" s="11">
        <v>0</v>
      </c>
      <c r="F24" s="11" t="e">
        <f t="shared" si="4"/>
        <v>#DIV/0!</v>
      </c>
      <c r="G24" s="21" t="e">
        <f t="shared" si="5"/>
        <v>#DIV/0!</v>
      </c>
      <c r="H24" s="11">
        <v>0</v>
      </c>
      <c r="I24" s="21" t="e">
        <f>E24/H24*100</f>
        <v>#DIV/0!</v>
      </c>
      <c r="J24" s="11">
        <f t="shared" si="7"/>
        <v>0</v>
      </c>
    </row>
    <row r="25" spans="1:10" ht="89.25">
      <c r="A25" s="26" t="s">
        <v>47</v>
      </c>
      <c r="B25" s="2" t="s">
        <v>48</v>
      </c>
      <c r="C25" s="11">
        <v>0</v>
      </c>
      <c r="D25" s="11">
        <v>0</v>
      </c>
      <c r="E25" s="11">
        <v>0</v>
      </c>
      <c r="F25" s="11" t="e">
        <f t="shared" si="4"/>
        <v>#DIV/0!</v>
      </c>
      <c r="G25" s="21" t="e">
        <f t="shared" si="5"/>
        <v>#DIV/0!</v>
      </c>
      <c r="H25" s="11">
        <v>0</v>
      </c>
      <c r="I25" s="21" t="e">
        <f t="shared" si="6"/>
        <v>#DIV/0!</v>
      </c>
      <c r="J25" s="11">
        <f t="shared" si="7"/>
        <v>0</v>
      </c>
    </row>
    <row r="26" spans="1:10" ht="76.5">
      <c r="A26" s="27" t="s">
        <v>28</v>
      </c>
      <c r="B26" s="2" t="s">
        <v>27</v>
      </c>
      <c r="C26" s="11">
        <v>0</v>
      </c>
      <c r="D26" s="11">
        <v>0</v>
      </c>
      <c r="E26" s="11">
        <v>0</v>
      </c>
      <c r="F26" s="11" t="e">
        <f t="shared" si="4"/>
        <v>#DIV/0!</v>
      </c>
      <c r="G26" s="21" t="e">
        <f t="shared" si="5"/>
        <v>#DIV/0!</v>
      </c>
      <c r="H26" s="11">
        <v>0</v>
      </c>
      <c r="I26" s="21" t="e">
        <f t="shared" si="6"/>
        <v>#DIV/0!</v>
      </c>
      <c r="J26" s="11">
        <f t="shared" si="7"/>
        <v>0</v>
      </c>
    </row>
    <row r="27" spans="1:10" ht="33" customHeight="1">
      <c r="A27" s="3" t="s">
        <v>57</v>
      </c>
      <c r="B27" s="3" t="s">
        <v>29</v>
      </c>
      <c r="C27" s="10">
        <f>C28+C29</f>
        <v>0</v>
      </c>
      <c r="D27" s="10">
        <f>D28+D29</f>
        <v>0</v>
      </c>
      <c r="E27" s="10">
        <f>E28+E29</f>
        <v>0</v>
      </c>
      <c r="F27" s="11" t="e">
        <f t="shared" si="4"/>
        <v>#DIV/0!</v>
      </c>
      <c r="G27" s="20" t="e">
        <f t="shared" si="5"/>
        <v>#DIV/0!</v>
      </c>
      <c r="H27" s="10">
        <f>H28+H29</f>
        <v>0</v>
      </c>
      <c r="I27" s="20" t="e">
        <f t="shared" si="6"/>
        <v>#DIV/0!</v>
      </c>
      <c r="J27" s="10">
        <f t="shared" si="7"/>
        <v>0</v>
      </c>
    </row>
    <row r="28" spans="1:10" ht="17.25" customHeight="1">
      <c r="A28" s="2" t="s">
        <v>63</v>
      </c>
      <c r="B28" s="3" t="s">
        <v>67</v>
      </c>
      <c r="C28" s="11">
        <v>0</v>
      </c>
      <c r="D28" s="11">
        <v>0</v>
      </c>
      <c r="E28" s="11">
        <v>0</v>
      </c>
      <c r="F28" s="11" t="e">
        <f t="shared" si="4"/>
        <v>#DIV/0!</v>
      </c>
      <c r="G28" s="20" t="e">
        <f t="shared" si="5"/>
        <v>#DIV/0!</v>
      </c>
      <c r="H28" s="11">
        <v>0</v>
      </c>
      <c r="I28" s="20" t="e">
        <f t="shared" si="6"/>
        <v>#DIV/0!</v>
      </c>
      <c r="J28" s="10">
        <f t="shared" si="7"/>
        <v>0</v>
      </c>
    </row>
    <row r="29" spans="1:10" ht="18" customHeight="1">
      <c r="A29" s="2" t="s">
        <v>64</v>
      </c>
      <c r="B29" s="3" t="s">
        <v>68</v>
      </c>
      <c r="C29" s="11">
        <v>0</v>
      </c>
      <c r="D29" s="11">
        <v>0</v>
      </c>
      <c r="E29" s="11">
        <v>0</v>
      </c>
      <c r="F29" s="11" t="e">
        <f t="shared" si="4"/>
        <v>#DIV/0!</v>
      </c>
      <c r="G29" s="20" t="e">
        <f t="shared" si="5"/>
        <v>#DIV/0!</v>
      </c>
      <c r="H29" s="11">
        <v>0</v>
      </c>
      <c r="I29" s="20" t="e">
        <f t="shared" si="6"/>
        <v>#DIV/0!</v>
      </c>
      <c r="J29" s="10">
        <f t="shared" si="7"/>
        <v>0</v>
      </c>
    </row>
    <row r="30" spans="1:10" s="8" customFormat="1" ht="25.5">
      <c r="A30" s="3" t="s">
        <v>31</v>
      </c>
      <c r="B30" s="3" t="s">
        <v>30</v>
      </c>
      <c r="C30" s="10">
        <f>C31+C32</f>
        <v>0</v>
      </c>
      <c r="D30" s="10">
        <f>D31+D32</f>
        <v>0</v>
      </c>
      <c r="E30" s="10">
        <f>E31+E32</f>
        <v>0</v>
      </c>
      <c r="F30" s="10" t="e">
        <f t="shared" si="4"/>
        <v>#DIV/0!</v>
      </c>
      <c r="G30" s="20" t="e">
        <f t="shared" si="5"/>
        <v>#DIV/0!</v>
      </c>
      <c r="H30" s="10">
        <f>H31+H32</f>
        <v>0</v>
      </c>
      <c r="I30" s="20" t="e">
        <f t="shared" si="6"/>
        <v>#DIV/0!</v>
      </c>
      <c r="J30" s="10">
        <f t="shared" si="7"/>
        <v>0</v>
      </c>
    </row>
    <row r="31" spans="1:10" ht="76.5">
      <c r="A31" s="27" t="s">
        <v>32</v>
      </c>
      <c r="B31" s="2" t="s">
        <v>40</v>
      </c>
      <c r="C31" s="11">
        <v>0</v>
      </c>
      <c r="D31" s="11">
        <v>0</v>
      </c>
      <c r="E31" s="11">
        <v>0</v>
      </c>
      <c r="F31" s="11" t="e">
        <f t="shared" si="4"/>
        <v>#DIV/0!</v>
      </c>
      <c r="G31" s="21" t="e">
        <f t="shared" si="5"/>
        <v>#DIV/0!</v>
      </c>
      <c r="H31" s="11">
        <v>0</v>
      </c>
      <c r="I31" s="21" t="e">
        <f t="shared" si="6"/>
        <v>#DIV/0!</v>
      </c>
      <c r="J31" s="11">
        <f t="shared" si="7"/>
        <v>0</v>
      </c>
    </row>
    <row r="32" spans="1:10" ht="51.75" customHeight="1">
      <c r="A32" s="27" t="s">
        <v>58</v>
      </c>
      <c r="B32" s="2" t="s">
        <v>41</v>
      </c>
      <c r="C32" s="11">
        <v>0</v>
      </c>
      <c r="D32" s="11">
        <v>0</v>
      </c>
      <c r="E32" s="11">
        <v>0</v>
      </c>
      <c r="F32" s="11" t="e">
        <f t="shared" si="4"/>
        <v>#DIV/0!</v>
      </c>
      <c r="G32" s="21" t="e">
        <f t="shared" si="5"/>
        <v>#DIV/0!</v>
      </c>
      <c r="H32" s="11">
        <v>0</v>
      </c>
      <c r="I32" s="21" t="e">
        <f t="shared" si="6"/>
        <v>#DIV/0!</v>
      </c>
      <c r="J32" s="11">
        <f t="shared" si="7"/>
        <v>0</v>
      </c>
    </row>
    <row r="33" spans="1:10" ht="21.75" customHeight="1">
      <c r="A33" s="2" t="s">
        <v>35</v>
      </c>
      <c r="B33" s="3" t="s">
        <v>34</v>
      </c>
      <c r="C33" s="11">
        <v>0</v>
      </c>
      <c r="D33" s="11">
        <v>0</v>
      </c>
      <c r="E33" s="11">
        <v>0</v>
      </c>
      <c r="F33" s="11" t="e">
        <f t="shared" si="4"/>
        <v>#DIV/0!</v>
      </c>
      <c r="G33" s="20" t="e">
        <f t="shared" si="5"/>
        <v>#DIV/0!</v>
      </c>
      <c r="H33" s="11">
        <v>0</v>
      </c>
      <c r="I33" s="20" t="e">
        <f t="shared" si="6"/>
        <v>#DIV/0!</v>
      </c>
      <c r="J33" s="10">
        <f t="shared" si="7"/>
        <v>0</v>
      </c>
    </row>
    <row r="34" spans="1:10" ht="15" customHeight="1">
      <c r="A34" s="2" t="s">
        <v>36</v>
      </c>
      <c r="B34" s="3" t="s">
        <v>38</v>
      </c>
      <c r="C34" s="11">
        <v>0</v>
      </c>
      <c r="D34" s="11">
        <v>0</v>
      </c>
      <c r="E34" s="11">
        <v>4</v>
      </c>
      <c r="F34" s="11" t="e">
        <f t="shared" si="4"/>
        <v>#DIV/0!</v>
      </c>
      <c r="G34" s="20" t="e">
        <f t="shared" si="5"/>
        <v>#DIV/0!</v>
      </c>
      <c r="H34" s="11"/>
      <c r="I34" s="20" t="e">
        <f t="shared" si="6"/>
        <v>#DIV/0!</v>
      </c>
      <c r="J34" s="10">
        <f t="shared" si="7"/>
        <v>4</v>
      </c>
    </row>
    <row r="35" spans="1:10" s="8" customFormat="1" ht="16.5" customHeight="1">
      <c r="A35" s="3" t="s">
        <v>39</v>
      </c>
      <c r="B35" s="3" t="s">
        <v>37</v>
      </c>
      <c r="C35" s="10">
        <f>C36+C37+C38</f>
        <v>0</v>
      </c>
      <c r="D35" s="10">
        <f>D36+D37+D38</f>
        <v>0</v>
      </c>
      <c r="E35" s="10">
        <f>E36+E37+E38</f>
        <v>-0.21</v>
      </c>
      <c r="F35" s="10" t="e">
        <f t="shared" si="4"/>
        <v>#DIV/0!</v>
      </c>
      <c r="G35" s="20" t="e">
        <f t="shared" si="5"/>
        <v>#DIV/0!</v>
      </c>
      <c r="H35" s="10">
        <f>H36+H37+H38</f>
        <v>9.87039</v>
      </c>
      <c r="I35" s="20">
        <f t="shared" si="6"/>
        <v>-2.127575506135016</v>
      </c>
      <c r="J35" s="10">
        <f t="shared" si="7"/>
        <v>-10.080390000000001</v>
      </c>
    </row>
    <row r="36" spans="1:10" ht="16.5" customHeight="1">
      <c r="A36" s="2" t="s">
        <v>43</v>
      </c>
      <c r="B36" s="2" t="s">
        <v>42</v>
      </c>
      <c r="C36" s="11">
        <v>0</v>
      </c>
      <c r="D36" s="11">
        <v>0</v>
      </c>
      <c r="E36" s="11">
        <v>-0.21</v>
      </c>
      <c r="F36" s="11" t="e">
        <f t="shared" si="4"/>
        <v>#DIV/0!</v>
      </c>
      <c r="G36" s="21" t="e">
        <f t="shared" si="5"/>
        <v>#DIV/0!</v>
      </c>
      <c r="H36" s="11">
        <v>9.87039</v>
      </c>
      <c r="I36" s="21">
        <f t="shared" si="6"/>
        <v>-2.127575506135016</v>
      </c>
      <c r="J36" s="11">
        <f t="shared" si="7"/>
        <v>-10.080390000000001</v>
      </c>
    </row>
    <row r="37" spans="1:10" ht="12.75">
      <c r="A37" s="2" t="s">
        <v>44</v>
      </c>
      <c r="B37" s="2" t="s">
        <v>45</v>
      </c>
      <c r="C37" s="11">
        <v>0</v>
      </c>
      <c r="D37" s="11">
        <v>0</v>
      </c>
      <c r="E37" s="11">
        <v>0</v>
      </c>
      <c r="F37" s="11" t="e">
        <f t="shared" si="4"/>
        <v>#DIV/0!</v>
      </c>
      <c r="G37" s="21" t="e">
        <f t="shared" si="5"/>
        <v>#DIV/0!</v>
      </c>
      <c r="H37" s="11">
        <v>0</v>
      </c>
      <c r="I37" s="21" t="e">
        <f t="shared" si="6"/>
        <v>#DIV/0!</v>
      </c>
      <c r="J37" s="11">
        <f t="shared" si="7"/>
        <v>0</v>
      </c>
    </row>
    <row r="38" spans="1:10" ht="12.75">
      <c r="A38" s="2" t="s">
        <v>53</v>
      </c>
      <c r="B38" s="2" t="s">
        <v>54</v>
      </c>
      <c r="C38" s="11">
        <v>0</v>
      </c>
      <c r="D38" s="11">
        <v>0</v>
      </c>
      <c r="E38" s="11">
        <v>0</v>
      </c>
      <c r="F38" s="11" t="e">
        <f t="shared" si="4"/>
        <v>#DIV/0!</v>
      </c>
      <c r="G38" s="21" t="e">
        <f t="shared" si="5"/>
        <v>#DIV/0!</v>
      </c>
      <c r="H38" s="11">
        <v>0</v>
      </c>
      <c r="I38" s="21" t="e">
        <f t="shared" si="6"/>
        <v>#DIV/0!</v>
      </c>
      <c r="J38" s="11">
        <f t="shared" si="7"/>
        <v>0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28125" defaultRowHeight="15"/>
  <cols>
    <col min="1" max="1" width="39.57421875" style="7" customWidth="1"/>
    <col min="2" max="2" width="23.7109375" style="7" customWidth="1"/>
    <col min="3" max="3" width="17.28125" style="7" customWidth="1"/>
    <col min="4" max="6" width="13.28125" style="7" customWidth="1"/>
    <col min="7" max="7" width="11.28125" style="7" customWidth="1"/>
    <col min="8" max="8" width="13.281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2" t="s">
        <v>127</v>
      </c>
      <c r="B1" s="13"/>
      <c r="C1" s="13"/>
      <c r="J1" s="9" t="s">
        <v>46</v>
      </c>
      <c r="K1" s="9"/>
    </row>
    <row r="3" spans="1:10" s="15" customFormat="1" ht="67.5" customHeight="1">
      <c r="A3" s="14" t="s">
        <v>2</v>
      </c>
      <c r="B3" s="14" t="s">
        <v>3</v>
      </c>
      <c r="C3" s="14" t="s">
        <v>81</v>
      </c>
      <c r="D3" s="14" t="s">
        <v>82</v>
      </c>
      <c r="E3" s="14" t="s">
        <v>83</v>
      </c>
      <c r="F3" s="14" t="s">
        <v>59</v>
      </c>
      <c r="G3" s="14" t="s">
        <v>60</v>
      </c>
      <c r="H3" s="14" t="s">
        <v>75</v>
      </c>
      <c r="I3" s="14" t="s">
        <v>85</v>
      </c>
      <c r="J3" s="14" t="s">
        <v>84</v>
      </c>
    </row>
    <row r="4" spans="1:10" s="8" customFormat="1" ht="21" customHeight="1">
      <c r="A4" s="38" t="s">
        <v>4</v>
      </c>
      <c r="B4" s="39" t="s">
        <v>8</v>
      </c>
      <c r="C4" s="40">
        <f>C5+C18</f>
        <v>7748</v>
      </c>
      <c r="D4" s="40">
        <f>D5+D18</f>
        <v>7835.999999999999</v>
      </c>
      <c r="E4" s="40">
        <f>E5+E18</f>
        <v>7741.339999999999</v>
      </c>
      <c r="F4" s="40">
        <f>E4/C4*100</f>
        <v>99.91404233350542</v>
      </c>
      <c r="G4" s="40">
        <f>E4/D4*100</f>
        <v>98.79198570699337</v>
      </c>
      <c r="H4" s="40">
        <f>H5+H18</f>
        <v>7400.120440000001</v>
      </c>
      <c r="I4" s="40">
        <f>E4/H4*100</f>
        <v>104.61100008799313</v>
      </c>
      <c r="J4" s="40">
        <f>J5+J18</f>
        <v>341.2195599999992</v>
      </c>
    </row>
    <row r="5" spans="1:10" s="8" customFormat="1" ht="12.75">
      <c r="A5" s="35" t="s">
        <v>5</v>
      </c>
      <c r="B5" s="36"/>
      <c r="C5" s="37">
        <f>C6+C7+C11+C16+C17</f>
        <v>7718</v>
      </c>
      <c r="D5" s="37">
        <f>D6+D7+D11+D16+D17</f>
        <v>7790.999999999999</v>
      </c>
      <c r="E5" s="37">
        <f>E6+E7+E11+E16+E17</f>
        <v>7708.853999999999</v>
      </c>
      <c r="F5" s="37">
        <f>E5/C5*100</f>
        <v>99.88149779735681</v>
      </c>
      <c r="G5" s="37">
        <f>E5/D5*100</f>
        <v>98.94562957258375</v>
      </c>
      <c r="H5" s="37">
        <f>H6+H7+H11+H16+H17</f>
        <v>7374.00758</v>
      </c>
      <c r="I5" s="37">
        <f>E5/H5*100</f>
        <v>104.54090148901093</v>
      </c>
      <c r="J5" s="37">
        <f>J6+J7+J11+J16+J17</f>
        <v>334.8464199999992</v>
      </c>
    </row>
    <row r="6" spans="1:10" ht="15.75" customHeight="1">
      <c r="A6" s="4" t="s">
        <v>6</v>
      </c>
      <c r="B6" s="5" t="s">
        <v>7</v>
      </c>
      <c r="C6" s="11">
        <v>1802.02</v>
      </c>
      <c r="D6" s="11">
        <v>1850.02</v>
      </c>
      <c r="E6" s="11">
        <v>1937.315</v>
      </c>
      <c r="F6" s="11">
        <f>E6/C6*100</f>
        <v>107.50796328564611</v>
      </c>
      <c r="G6" s="22">
        <f>E6/D6*100</f>
        <v>104.7185976367823</v>
      </c>
      <c r="H6" s="11">
        <v>1862.99957</v>
      </c>
      <c r="I6" s="16">
        <f>E6/H6*100</f>
        <v>103.98902024437935</v>
      </c>
      <c r="J6" s="17">
        <f>E6-H6</f>
        <v>74.3154300000001</v>
      </c>
    </row>
    <row r="7" spans="1:10" s="8" customFormat="1" ht="15.75" customHeight="1">
      <c r="A7" s="3" t="s">
        <v>9</v>
      </c>
      <c r="B7" s="5" t="s">
        <v>10</v>
      </c>
      <c r="C7" s="10">
        <f>C8+C9+C10</f>
        <v>266.84</v>
      </c>
      <c r="D7" s="10">
        <f>D8+D9+D10</f>
        <v>196.84</v>
      </c>
      <c r="E7" s="10">
        <f>E8+E9+E10</f>
        <v>191.431</v>
      </c>
      <c r="F7" s="10">
        <f aca="true" t="shared" si="0" ref="F7:F17">E7/C7*100</f>
        <v>71.73999400389748</v>
      </c>
      <c r="G7" s="23">
        <f aca="true" t="shared" si="1" ref="G7:G17">E7/D7*100</f>
        <v>97.25208290997766</v>
      </c>
      <c r="H7" s="10">
        <f>H8+H9+H10</f>
        <v>250.82334</v>
      </c>
      <c r="I7" s="18">
        <f aca="true" t="shared" si="2" ref="I7:I17">E7/H7*100</f>
        <v>76.32104731561266</v>
      </c>
      <c r="J7" s="19">
        <f aca="true" t="shared" si="3" ref="J7:J17">E7-H7</f>
        <v>-59.39233999999999</v>
      </c>
    </row>
    <row r="8" spans="1:10" ht="25.5">
      <c r="A8" s="1" t="s">
        <v>0</v>
      </c>
      <c r="B8" s="6" t="s">
        <v>55</v>
      </c>
      <c r="C8" s="11">
        <v>0</v>
      </c>
      <c r="D8" s="11">
        <v>0</v>
      </c>
      <c r="E8" s="11">
        <v>0</v>
      </c>
      <c r="F8" s="11" t="e">
        <f t="shared" si="0"/>
        <v>#DIV/0!</v>
      </c>
      <c r="G8" s="22" t="e">
        <f t="shared" si="1"/>
        <v>#DIV/0!</v>
      </c>
      <c r="H8" s="11">
        <v>0</v>
      </c>
      <c r="I8" s="16" t="e">
        <f t="shared" si="2"/>
        <v>#DIV/0!</v>
      </c>
      <c r="J8" s="17">
        <f t="shared" si="3"/>
        <v>0</v>
      </c>
    </row>
    <row r="9" spans="1:10" ht="12.75">
      <c r="A9" s="1" t="s">
        <v>1</v>
      </c>
      <c r="B9" s="6" t="s">
        <v>56</v>
      </c>
      <c r="C9" s="11">
        <v>266.84</v>
      </c>
      <c r="D9" s="11">
        <v>196.84</v>
      </c>
      <c r="E9" s="11">
        <v>191.431</v>
      </c>
      <c r="F9" s="11">
        <f t="shared" si="0"/>
        <v>71.73999400389748</v>
      </c>
      <c r="G9" s="22">
        <f t="shared" si="1"/>
        <v>97.25208290997766</v>
      </c>
      <c r="H9" s="11">
        <v>250.82334</v>
      </c>
      <c r="I9" s="16">
        <f t="shared" si="2"/>
        <v>76.32104731561266</v>
      </c>
      <c r="J9" s="17">
        <f t="shared" si="3"/>
        <v>-59.39233999999999</v>
      </c>
    </row>
    <row r="10" spans="1:10" ht="25.5">
      <c r="A10" s="1" t="s">
        <v>49</v>
      </c>
      <c r="B10" s="6" t="s">
        <v>50</v>
      </c>
      <c r="C10" s="11">
        <v>0</v>
      </c>
      <c r="D10" s="11">
        <v>0</v>
      </c>
      <c r="E10" s="11">
        <v>0</v>
      </c>
      <c r="F10" s="11" t="e">
        <f t="shared" si="0"/>
        <v>#DIV/0!</v>
      </c>
      <c r="G10" s="22" t="e">
        <f t="shared" si="1"/>
        <v>#DIV/0!</v>
      </c>
      <c r="H10" s="11">
        <v>0</v>
      </c>
      <c r="I10" s="16" t="e">
        <f t="shared" si="2"/>
        <v>#DIV/0!</v>
      </c>
      <c r="J10" s="17">
        <f t="shared" si="3"/>
        <v>0</v>
      </c>
    </row>
    <row r="11" spans="1:10" s="8" customFormat="1" ht="17.25" customHeight="1">
      <c r="A11" s="4" t="s">
        <v>13</v>
      </c>
      <c r="B11" s="5" t="s">
        <v>14</v>
      </c>
      <c r="C11" s="10">
        <f>C12+C13</f>
        <v>5649.14</v>
      </c>
      <c r="D11" s="10">
        <f>D12+D13</f>
        <v>5744.139999999999</v>
      </c>
      <c r="E11" s="10">
        <f>E12+E13</f>
        <v>5581.19</v>
      </c>
      <c r="F11" s="10">
        <f t="shared" si="0"/>
        <v>98.79716204590432</v>
      </c>
      <c r="G11" s="24">
        <f t="shared" si="1"/>
        <v>97.1631958831087</v>
      </c>
      <c r="H11" s="10">
        <f>H12+H13</f>
        <v>5273.3476200000005</v>
      </c>
      <c r="I11" s="20">
        <f t="shared" si="2"/>
        <v>105.8377031476639</v>
      </c>
      <c r="J11" s="19">
        <f t="shared" si="3"/>
        <v>307.84237999999914</v>
      </c>
    </row>
    <row r="12" spans="1:10" ht="12.75">
      <c r="A12" s="1" t="s">
        <v>51</v>
      </c>
      <c r="B12" s="6" t="s">
        <v>15</v>
      </c>
      <c r="C12" s="11">
        <v>2127.36</v>
      </c>
      <c r="D12" s="11">
        <v>2467.36</v>
      </c>
      <c r="E12" s="11">
        <v>2493.133</v>
      </c>
      <c r="F12" s="11">
        <f t="shared" si="0"/>
        <v>117.19375188026473</v>
      </c>
      <c r="G12" s="25">
        <f t="shared" si="1"/>
        <v>101.04455774593086</v>
      </c>
      <c r="H12" s="11">
        <v>2070.82567</v>
      </c>
      <c r="I12" s="21">
        <f t="shared" si="2"/>
        <v>120.39318597011595</v>
      </c>
      <c r="J12" s="17">
        <f t="shared" si="3"/>
        <v>422.30732999999964</v>
      </c>
    </row>
    <row r="13" spans="1:10" ht="12.75">
      <c r="A13" s="33" t="s">
        <v>76</v>
      </c>
      <c r="B13" s="34" t="s">
        <v>77</v>
      </c>
      <c r="C13" s="11">
        <f>C14+C15</f>
        <v>3521.78</v>
      </c>
      <c r="D13" s="11">
        <f>D14+D15</f>
        <v>3276.7799999999997</v>
      </c>
      <c r="E13" s="11">
        <f>E14+E15</f>
        <v>3088.057</v>
      </c>
      <c r="F13" s="11">
        <f t="shared" si="0"/>
        <v>87.68455156199421</v>
      </c>
      <c r="G13" s="25">
        <f t="shared" si="1"/>
        <v>94.24059595090301</v>
      </c>
      <c r="H13" s="11">
        <f>H14+H15</f>
        <v>3202.5219500000003</v>
      </c>
      <c r="I13" s="21">
        <f t="shared" si="2"/>
        <v>96.4257871831292</v>
      </c>
      <c r="J13" s="17">
        <f t="shared" si="3"/>
        <v>-114.4649500000005</v>
      </c>
    </row>
    <row r="14" spans="1:10" ht="12.75">
      <c r="A14" s="33" t="s">
        <v>73</v>
      </c>
      <c r="B14" s="34" t="s">
        <v>78</v>
      </c>
      <c r="C14" s="11">
        <v>2292.51</v>
      </c>
      <c r="D14" s="11">
        <v>1952.51</v>
      </c>
      <c r="E14" s="11">
        <v>1720.952</v>
      </c>
      <c r="F14" s="11"/>
      <c r="G14" s="25"/>
      <c r="H14" s="11">
        <v>1922.78529</v>
      </c>
      <c r="I14" s="21"/>
      <c r="J14" s="17"/>
    </row>
    <row r="15" spans="1:10" ht="12.75">
      <c r="A15" s="33" t="s">
        <v>74</v>
      </c>
      <c r="B15" s="34" t="s">
        <v>79</v>
      </c>
      <c r="C15" s="11">
        <v>1229.27</v>
      </c>
      <c r="D15" s="11">
        <v>1324.27</v>
      </c>
      <c r="E15" s="11">
        <v>1367.105</v>
      </c>
      <c r="F15" s="11"/>
      <c r="G15" s="25"/>
      <c r="H15" s="11">
        <v>1279.73666</v>
      </c>
      <c r="I15" s="21"/>
      <c r="J15" s="17"/>
    </row>
    <row r="16" spans="1:10" ht="12" customHeight="1">
      <c r="A16" s="3" t="s">
        <v>18</v>
      </c>
      <c r="B16" s="5" t="s">
        <v>17</v>
      </c>
      <c r="C16" s="10">
        <v>0</v>
      </c>
      <c r="D16" s="10">
        <v>0</v>
      </c>
      <c r="E16" s="10">
        <v>0</v>
      </c>
      <c r="F16" s="11" t="e">
        <f t="shared" si="0"/>
        <v>#DIV/0!</v>
      </c>
      <c r="G16" s="24" t="e">
        <f t="shared" si="1"/>
        <v>#DIV/0!</v>
      </c>
      <c r="H16" s="10">
        <v>0</v>
      </c>
      <c r="I16" s="20" t="e">
        <f t="shared" si="2"/>
        <v>#DIV/0!</v>
      </c>
      <c r="J16" s="19">
        <f t="shared" si="3"/>
        <v>0</v>
      </c>
    </row>
    <row r="17" spans="1:10" ht="38.25">
      <c r="A17" s="3" t="s">
        <v>20</v>
      </c>
      <c r="B17" s="5" t="s">
        <v>19</v>
      </c>
      <c r="C17" s="10">
        <v>0</v>
      </c>
      <c r="D17" s="10">
        <v>0</v>
      </c>
      <c r="E17" s="10">
        <v>-1.082</v>
      </c>
      <c r="F17" s="11" t="e">
        <f t="shared" si="0"/>
        <v>#DIV/0!</v>
      </c>
      <c r="G17" s="24" t="e">
        <f t="shared" si="1"/>
        <v>#DIV/0!</v>
      </c>
      <c r="H17" s="10">
        <v>-13.16295</v>
      </c>
      <c r="I17" s="20">
        <f t="shared" si="2"/>
        <v>8.22004185991742</v>
      </c>
      <c r="J17" s="19">
        <f t="shared" si="3"/>
        <v>12.08095</v>
      </c>
    </row>
    <row r="18" spans="1:10" ht="12.75">
      <c r="A18" s="41" t="s">
        <v>21</v>
      </c>
      <c r="B18" s="42"/>
      <c r="C18" s="43">
        <f>C19+C27+C30+C33+C34+C35</f>
        <v>30</v>
      </c>
      <c r="D18" s="43">
        <f>D19+D27+D30+D33+D34+D35</f>
        <v>45</v>
      </c>
      <c r="E18" s="43">
        <f>E19+E27+E30+E33+E34+E35</f>
        <v>32.486000000000004</v>
      </c>
      <c r="F18" s="44">
        <f>E18/C18*100</f>
        <v>108.28666666666669</v>
      </c>
      <c r="G18" s="43">
        <f>E18/D18*100</f>
        <v>72.19111111111111</v>
      </c>
      <c r="H18" s="43">
        <f>H19+H27+H30+H33+H34+H35</f>
        <v>26.11286</v>
      </c>
      <c r="I18" s="43">
        <f>E18/H18*100</f>
        <v>124.40613552096553</v>
      </c>
      <c r="J18" s="43">
        <f>J19+J27+J30+J33+J34+J35</f>
        <v>6.373139999999999</v>
      </c>
    </row>
    <row r="19" spans="1:10" s="8" customFormat="1" ht="38.25">
      <c r="A19" s="3" t="s">
        <v>23</v>
      </c>
      <c r="B19" s="5" t="s">
        <v>22</v>
      </c>
      <c r="C19" s="10">
        <f>C20+C21+C24+C25+C26</f>
        <v>0</v>
      </c>
      <c r="D19" s="10">
        <f>D20+D21+D24+D25+D26</f>
        <v>0</v>
      </c>
      <c r="E19" s="10">
        <f>E20+E21+E24+E25+E26</f>
        <v>0</v>
      </c>
      <c r="F19" s="10" t="e">
        <f aca="true" t="shared" si="4" ref="F19:F38">E19/C19*100</f>
        <v>#DIV/0!</v>
      </c>
      <c r="G19" s="20" t="e">
        <f>E19/D19*100</f>
        <v>#DIV/0!</v>
      </c>
      <c r="H19" s="10">
        <f>H20+H21+H24+H25+H26</f>
        <v>0</v>
      </c>
      <c r="I19" s="20" t="e">
        <f>E19/H19*100</f>
        <v>#DIV/0!</v>
      </c>
      <c r="J19" s="10">
        <f>E19-H19</f>
        <v>0</v>
      </c>
    </row>
    <row r="20" spans="1:10" ht="30" customHeight="1">
      <c r="A20" s="2" t="s">
        <v>52</v>
      </c>
      <c r="B20" s="2" t="s">
        <v>24</v>
      </c>
      <c r="C20" s="11">
        <v>0</v>
      </c>
      <c r="D20" s="11">
        <v>0</v>
      </c>
      <c r="E20" s="11">
        <v>0</v>
      </c>
      <c r="F20" s="11" t="e">
        <f t="shared" si="4"/>
        <v>#DIV/0!</v>
      </c>
      <c r="G20" s="21" t="e">
        <f aca="true" t="shared" si="5" ref="G20:G38">E20/D20*100</f>
        <v>#DIV/0!</v>
      </c>
      <c r="H20" s="11">
        <v>0</v>
      </c>
      <c r="I20" s="21" t="e">
        <f aca="true" t="shared" si="6" ref="I20:I38">E20/H20*100</f>
        <v>#DIV/0!</v>
      </c>
      <c r="J20" s="11">
        <f aca="true" t="shared" si="7" ref="J20:J38">E20-H20</f>
        <v>0</v>
      </c>
    </row>
    <row r="21" spans="1:10" ht="96" customHeight="1">
      <c r="A21" s="27" t="s">
        <v>26</v>
      </c>
      <c r="B21" s="2" t="s">
        <v>25</v>
      </c>
      <c r="C21" s="11">
        <f>C22+C23</f>
        <v>0</v>
      </c>
      <c r="D21" s="11">
        <f>D22+D23</f>
        <v>0</v>
      </c>
      <c r="E21" s="11">
        <f>E22+E23</f>
        <v>0</v>
      </c>
      <c r="F21" s="11" t="e">
        <f t="shared" si="4"/>
        <v>#DIV/0!</v>
      </c>
      <c r="G21" s="21" t="e">
        <f t="shared" si="5"/>
        <v>#DIV/0!</v>
      </c>
      <c r="H21" s="11">
        <f>H22+H23</f>
        <v>0</v>
      </c>
      <c r="I21" s="21" t="e">
        <f t="shared" si="6"/>
        <v>#DIV/0!</v>
      </c>
      <c r="J21" s="11">
        <f t="shared" si="7"/>
        <v>0</v>
      </c>
    </row>
    <row r="22" spans="1:10" ht="25.5">
      <c r="A22" s="27" t="s">
        <v>65</v>
      </c>
      <c r="B22" s="2" t="s">
        <v>70</v>
      </c>
      <c r="C22" s="11">
        <v>0</v>
      </c>
      <c r="D22" s="11">
        <v>0</v>
      </c>
      <c r="E22" s="11">
        <v>0</v>
      </c>
      <c r="F22" s="11" t="e">
        <f t="shared" si="4"/>
        <v>#DIV/0!</v>
      </c>
      <c r="G22" s="21" t="e">
        <f t="shared" si="5"/>
        <v>#DIV/0!</v>
      </c>
      <c r="H22" s="11">
        <v>0</v>
      </c>
      <c r="I22" s="21" t="e">
        <f t="shared" si="6"/>
        <v>#DIV/0!</v>
      </c>
      <c r="J22" s="11">
        <f t="shared" si="7"/>
        <v>0</v>
      </c>
    </row>
    <row r="23" spans="1:10" ht="12.75">
      <c r="A23" s="27" t="s">
        <v>66</v>
      </c>
      <c r="B23" s="2" t="s">
        <v>69</v>
      </c>
      <c r="C23" s="11">
        <v>0</v>
      </c>
      <c r="D23" s="11">
        <v>0</v>
      </c>
      <c r="E23" s="11">
        <v>0</v>
      </c>
      <c r="F23" s="11" t="e">
        <f t="shared" si="4"/>
        <v>#DIV/0!</v>
      </c>
      <c r="G23" s="21" t="e">
        <f t="shared" si="5"/>
        <v>#DIV/0!</v>
      </c>
      <c r="H23" s="11">
        <v>0</v>
      </c>
      <c r="I23" s="21" t="e">
        <f t="shared" si="6"/>
        <v>#DIV/0!</v>
      </c>
      <c r="J23" s="11">
        <f t="shared" si="7"/>
        <v>0</v>
      </c>
    </row>
    <row r="24" spans="1:10" ht="24.75" customHeight="1">
      <c r="A24" s="28" t="s">
        <v>61</v>
      </c>
      <c r="B24" s="28" t="s">
        <v>62</v>
      </c>
      <c r="C24" s="11">
        <v>0</v>
      </c>
      <c r="D24" s="11">
        <v>0</v>
      </c>
      <c r="E24" s="11">
        <v>0</v>
      </c>
      <c r="F24" s="11" t="e">
        <f t="shared" si="4"/>
        <v>#DIV/0!</v>
      </c>
      <c r="G24" s="21" t="e">
        <f t="shared" si="5"/>
        <v>#DIV/0!</v>
      </c>
      <c r="H24" s="11">
        <v>0</v>
      </c>
      <c r="I24" s="21" t="e">
        <f>E24/H24*100</f>
        <v>#DIV/0!</v>
      </c>
      <c r="J24" s="11">
        <f t="shared" si="7"/>
        <v>0</v>
      </c>
    </row>
    <row r="25" spans="1:10" ht="102">
      <c r="A25" s="26" t="s">
        <v>47</v>
      </c>
      <c r="B25" s="2" t="s">
        <v>48</v>
      </c>
      <c r="C25" s="11">
        <v>0</v>
      </c>
      <c r="D25" s="11">
        <v>0</v>
      </c>
      <c r="E25" s="11">
        <v>0</v>
      </c>
      <c r="F25" s="11" t="e">
        <f t="shared" si="4"/>
        <v>#DIV/0!</v>
      </c>
      <c r="G25" s="21" t="e">
        <f t="shared" si="5"/>
        <v>#DIV/0!</v>
      </c>
      <c r="H25" s="11">
        <v>0</v>
      </c>
      <c r="I25" s="21" t="e">
        <f t="shared" si="6"/>
        <v>#DIV/0!</v>
      </c>
      <c r="J25" s="11">
        <f t="shared" si="7"/>
        <v>0</v>
      </c>
    </row>
    <row r="26" spans="1:10" ht="89.25">
      <c r="A26" s="27" t="s">
        <v>28</v>
      </c>
      <c r="B26" s="2" t="s">
        <v>27</v>
      </c>
      <c r="C26" s="11">
        <v>0</v>
      </c>
      <c r="D26" s="11">
        <v>0</v>
      </c>
      <c r="E26" s="11">
        <v>0</v>
      </c>
      <c r="F26" s="11" t="e">
        <f t="shared" si="4"/>
        <v>#DIV/0!</v>
      </c>
      <c r="G26" s="21" t="e">
        <f t="shared" si="5"/>
        <v>#DIV/0!</v>
      </c>
      <c r="H26" s="11">
        <v>0</v>
      </c>
      <c r="I26" s="21" t="e">
        <f t="shared" si="6"/>
        <v>#DIV/0!</v>
      </c>
      <c r="J26" s="11">
        <f t="shared" si="7"/>
        <v>0</v>
      </c>
    </row>
    <row r="27" spans="1:10" ht="30.75" customHeight="1">
      <c r="A27" s="3" t="s">
        <v>57</v>
      </c>
      <c r="B27" s="3" t="s">
        <v>29</v>
      </c>
      <c r="C27" s="10">
        <f>C28+C29</f>
        <v>0</v>
      </c>
      <c r="D27" s="10">
        <f>D28+D29</f>
        <v>0</v>
      </c>
      <c r="E27" s="10">
        <f>E28+E29</f>
        <v>0</v>
      </c>
      <c r="F27" s="11" t="e">
        <f t="shared" si="4"/>
        <v>#DIV/0!</v>
      </c>
      <c r="G27" s="20" t="e">
        <f t="shared" si="5"/>
        <v>#DIV/0!</v>
      </c>
      <c r="H27" s="10">
        <f>H28+H29</f>
        <v>0</v>
      </c>
      <c r="I27" s="20" t="e">
        <f t="shared" si="6"/>
        <v>#DIV/0!</v>
      </c>
      <c r="J27" s="10">
        <f t="shared" si="7"/>
        <v>0</v>
      </c>
    </row>
    <row r="28" spans="1:10" ht="17.25" customHeight="1">
      <c r="A28" s="2" t="s">
        <v>63</v>
      </c>
      <c r="B28" s="3" t="s">
        <v>67</v>
      </c>
      <c r="C28" s="11">
        <v>0</v>
      </c>
      <c r="D28" s="11">
        <v>0</v>
      </c>
      <c r="E28" s="11">
        <v>0</v>
      </c>
      <c r="F28" s="11" t="e">
        <f t="shared" si="4"/>
        <v>#DIV/0!</v>
      </c>
      <c r="G28" s="20" t="e">
        <f t="shared" si="5"/>
        <v>#DIV/0!</v>
      </c>
      <c r="H28" s="11">
        <v>0</v>
      </c>
      <c r="I28" s="20" t="e">
        <f t="shared" si="6"/>
        <v>#DIV/0!</v>
      </c>
      <c r="J28" s="10">
        <f t="shared" si="7"/>
        <v>0</v>
      </c>
    </row>
    <row r="29" spans="1:10" ht="18" customHeight="1">
      <c r="A29" s="2" t="s">
        <v>64</v>
      </c>
      <c r="B29" s="3" t="s">
        <v>68</v>
      </c>
      <c r="C29" s="11">
        <v>0</v>
      </c>
      <c r="D29" s="11">
        <v>0</v>
      </c>
      <c r="E29" s="11">
        <v>0</v>
      </c>
      <c r="F29" s="11" t="e">
        <f t="shared" si="4"/>
        <v>#DIV/0!</v>
      </c>
      <c r="G29" s="20" t="e">
        <f t="shared" si="5"/>
        <v>#DIV/0!</v>
      </c>
      <c r="H29" s="11">
        <v>0</v>
      </c>
      <c r="I29" s="20" t="e">
        <f t="shared" si="6"/>
        <v>#DIV/0!</v>
      </c>
      <c r="J29" s="10">
        <f t="shared" si="7"/>
        <v>0</v>
      </c>
    </row>
    <row r="30" spans="1:10" s="8" customFormat="1" ht="25.5">
      <c r="A30" s="3" t="s">
        <v>31</v>
      </c>
      <c r="B30" s="3" t="s">
        <v>30</v>
      </c>
      <c r="C30" s="10">
        <f>C31+C32</f>
        <v>0</v>
      </c>
      <c r="D30" s="10">
        <f>D31+D32</f>
        <v>15</v>
      </c>
      <c r="E30" s="10">
        <f>E31+E32</f>
        <v>15</v>
      </c>
      <c r="F30" s="10" t="e">
        <f t="shared" si="4"/>
        <v>#DIV/0!</v>
      </c>
      <c r="G30" s="20">
        <f t="shared" si="5"/>
        <v>100</v>
      </c>
      <c r="H30" s="10"/>
      <c r="I30" s="20" t="e">
        <f t="shared" si="6"/>
        <v>#DIV/0!</v>
      </c>
      <c r="J30" s="10">
        <f t="shared" si="7"/>
        <v>15</v>
      </c>
    </row>
    <row r="31" spans="1:10" ht="83.25" customHeight="1">
      <c r="A31" s="27" t="s">
        <v>32</v>
      </c>
      <c r="B31" s="2" t="s">
        <v>40</v>
      </c>
      <c r="C31" s="11">
        <v>0</v>
      </c>
      <c r="D31" s="11">
        <v>15</v>
      </c>
      <c r="E31" s="11">
        <v>15</v>
      </c>
      <c r="F31" s="11" t="e">
        <f t="shared" si="4"/>
        <v>#DIV/0!</v>
      </c>
      <c r="G31" s="21">
        <f t="shared" si="5"/>
        <v>100</v>
      </c>
      <c r="H31" s="11">
        <v>0</v>
      </c>
      <c r="I31" s="21" t="e">
        <f t="shared" si="6"/>
        <v>#DIV/0!</v>
      </c>
      <c r="J31" s="11">
        <f t="shared" si="7"/>
        <v>15</v>
      </c>
    </row>
    <row r="32" spans="1:10" ht="51.75" customHeight="1">
      <c r="A32" s="27" t="s">
        <v>58</v>
      </c>
      <c r="B32" s="2" t="s">
        <v>41</v>
      </c>
      <c r="C32" s="11">
        <v>0</v>
      </c>
      <c r="D32" s="11">
        <v>0</v>
      </c>
      <c r="E32" s="11">
        <v>0</v>
      </c>
      <c r="F32" s="11" t="e">
        <f t="shared" si="4"/>
        <v>#DIV/0!</v>
      </c>
      <c r="G32" s="21" t="e">
        <f t="shared" si="5"/>
        <v>#DIV/0!</v>
      </c>
      <c r="H32" s="11"/>
      <c r="I32" s="21" t="e">
        <f t="shared" si="6"/>
        <v>#DIV/0!</v>
      </c>
      <c r="J32" s="11">
        <f t="shared" si="7"/>
        <v>0</v>
      </c>
    </row>
    <row r="33" spans="1:10" ht="18" customHeight="1">
      <c r="A33" s="2" t="s">
        <v>35</v>
      </c>
      <c r="B33" s="3" t="s">
        <v>34</v>
      </c>
      <c r="C33" s="11">
        <v>0</v>
      </c>
      <c r="D33" s="11">
        <v>0</v>
      </c>
      <c r="E33" s="11">
        <v>0</v>
      </c>
      <c r="F33" s="11" t="e">
        <f t="shared" si="4"/>
        <v>#DIV/0!</v>
      </c>
      <c r="G33" s="20" t="e">
        <f t="shared" si="5"/>
        <v>#DIV/0!</v>
      </c>
      <c r="H33" s="11">
        <v>0</v>
      </c>
      <c r="I33" s="20" t="e">
        <f t="shared" si="6"/>
        <v>#DIV/0!</v>
      </c>
      <c r="J33" s="10">
        <f t="shared" si="7"/>
        <v>0</v>
      </c>
    </row>
    <row r="34" spans="1:10" ht="15" customHeight="1">
      <c r="A34" s="2" t="s">
        <v>36</v>
      </c>
      <c r="B34" s="3" t="s">
        <v>38</v>
      </c>
      <c r="C34" s="11">
        <v>30</v>
      </c>
      <c r="D34" s="11">
        <v>30</v>
      </c>
      <c r="E34" s="11">
        <v>17.486</v>
      </c>
      <c r="F34" s="11">
        <f t="shared" si="4"/>
        <v>58.28666666666666</v>
      </c>
      <c r="G34" s="20">
        <f t="shared" si="5"/>
        <v>58.28666666666666</v>
      </c>
      <c r="H34" s="11">
        <v>26.11286</v>
      </c>
      <c r="I34" s="20">
        <f t="shared" si="6"/>
        <v>66.96317446652722</v>
      </c>
      <c r="J34" s="10">
        <f t="shared" si="7"/>
        <v>-8.62686</v>
      </c>
    </row>
    <row r="35" spans="1:10" s="8" customFormat="1" ht="16.5" customHeight="1">
      <c r="A35" s="3" t="s">
        <v>39</v>
      </c>
      <c r="B35" s="3" t="s">
        <v>37</v>
      </c>
      <c r="C35" s="10">
        <f>C36+C37+C38</f>
        <v>0</v>
      </c>
      <c r="D35" s="10">
        <f>D36+D37+D38</f>
        <v>0</v>
      </c>
      <c r="E35" s="10">
        <f>E36+E37+E38</f>
        <v>0</v>
      </c>
      <c r="F35" s="10" t="e">
        <f t="shared" si="4"/>
        <v>#DIV/0!</v>
      </c>
      <c r="G35" s="20" t="e">
        <f t="shared" si="5"/>
        <v>#DIV/0!</v>
      </c>
      <c r="H35" s="10">
        <f>H36+H37+H38</f>
        <v>0</v>
      </c>
      <c r="I35" s="20" t="e">
        <f t="shared" si="6"/>
        <v>#DIV/0!</v>
      </c>
      <c r="J35" s="10">
        <f t="shared" si="7"/>
        <v>0</v>
      </c>
    </row>
    <row r="36" spans="1:10" ht="16.5" customHeight="1">
      <c r="A36" s="2" t="s">
        <v>43</v>
      </c>
      <c r="B36" s="2" t="s">
        <v>42</v>
      </c>
      <c r="C36" s="11">
        <v>0</v>
      </c>
      <c r="D36" s="11">
        <v>0</v>
      </c>
      <c r="E36" s="11">
        <v>0</v>
      </c>
      <c r="F36" s="11" t="e">
        <f t="shared" si="4"/>
        <v>#DIV/0!</v>
      </c>
      <c r="G36" s="21" t="e">
        <f t="shared" si="5"/>
        <v>#DIV/0!</v>
      </c>
      <c r="H36" s="11">
        <v>0</v>
      </c>
      <c r="I36" s="21" t="e">
        <f t="shared" si="6"/>
        <v>#DIV/0!</v>
      </c>
      <c r="J36" s="11">
        <f t="shared" si="7"/>
        <v>0</v>
      </c>
    </row>
    <row r="37" spans="1:10" ht="12.75">
      <c r="A37" s="2" t="s">
        <v>44</v>
      </c>
      <c r="B37" s="2" t="s">
        <v>45</v>
      </c>
      <c r="C37" s="11">
        <v>0</v>
      </c>
      <c r="D37" s="11">
        <v>0</v>
      </c>
      <c r="E37" s="11">
        <v>0</v>
      </c>
      <c r="F37" s="11" t="e">
        <f t="shared" si="4"/>
        <v>#DIV/0!</v>
      </c>
      <c r="G37" s="21" t="e">
        <f t="shared" si="5"/>
        <v>#DIV/0!</v>
      </c>
      <c r="H37" s="11">
        <v>0</v>
      </c>
      <c r="I37" s="21" t="e">
        <f t="shared" si="6"/>
        <v>#DIV/0!</v>
      </c>
      <c r="J37" s="11">
        <f t="shared" si="7"/>
        <v>0</v>
      </c>
    </row>
    <row r="38" spans="1:10" ht="12.75">
      <c r="A38" s="2" t="s">
        <v>53</v>
      </c>
      <c r="B38" s="2" t="s">
        <v>54</v>
      </c>
      <c r="C38" s="11">
        <v>0</v>
      </c>
      <c r="D38" s="11">
        <v>0</v>
      </c>
      <c r="E38" s="11">
        <v>0</v>
      </c>
      <c r="F38" s="11" t="e">
        <f t="shared" si="4"/>
        <v>#DIV/0!</v>
      </c>
      <c r="G38" s="21" t="e">
        <f t="shared" si="5"/>
        <v>#DIV/0!</v>
      </c>
      <c r="H38" s="11">
        <v>0</v>
      </c>
      <c r="I38" s="21" t="e">
        <f t="shared" si="6"/>
        <v>#DIV/0!</v>
      </c>
      <c r="J38" s="11">
        <f t="shared" si="7"/>
        <v>0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9" sqref="C9"/>
    </sheetView>
  </sheetViews>
  <sheetFormatPr defaultColWidth="9.28125" defaultRowHeight="15"/>
  <cols>
    <col min="1" max="1" width="41.00390625" style="7" customWidth="1"/>
    <col min="2" max="2" width="23.7109375" style="7" customWidth="1"/>
    <col min="3" max="3" width="17.28125" style="7" customWidth="1"/>
    <col min="4" max="6" width="13.28125" style="7" customWidth="1"/>
    <col min="7" max="7" width="11.28125" style="7" customWidth="1"/>
    <col min="8" max="8" width="13.281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2" t="s">
        <v>128</v>
      </c>
      <c r="B1" s="13"/>
      <c r="C1" s="13"/>
      <c r="J1" s="9" t="s">
        <v>46</v>
      </c>
      <c r="K1" s="9"/>
    </row>
    <row r="3" spans="1:10" s="15" customFormat="1" ht="67.5" customHeight="1">
      <c r="A3" s="14" t="s">
        <v>2</v>
      </c>
      <c r="B3" s="14" t="s">
        <v>3</v>
      </c>
      <c r="C3" s="14" t="s">
        <v>81</v>
      </c>
      <c r="D3" s="14" t="s">
        <v>82</v>
      </c>
      <c r="E3" s="14" t="s">
        <v>83</v>
      </c>
      <c r="F3" s="14" t="s">
        <v>59</v>
      </c>
      <c r="G3" s="14" t="s">
        <v>60</v>
      </c>
      <c r="H3" s="14" t="s">
        <v>86</v>
      </c>
      <c r="I3" s="14" t="s">
        <v>85</v>
      </c>
      <c r="J3" s="14" t="s">
        <v>87</v>
      </c>
    </row>
    <row r="4" spans="1:10" s="8" customFormat="1" ht="21" customHeight="1">
      <c r="A4" s="38" t="s">
        <v>4</v>
      </c>
      <c r="B4" s="39" t="s">
        <v>8</v>
      </c>
      <c r="C4" s="40">
        <f>C5+C18</f>
        <v>411</v>
      </c>
      <c r="D4" s="40">
        <f>D5+D18</f>
        <v>526.5</v>
      </c>
      <c r="E4" s="40">
        <f>E5+E18</f>
        <v>555.7239999999999</v>
      </c>
      <c r="F4" s="40">
        <f>E4/C4*100</f>
        <v>135.21265206812652</v>
      </c>
      <c r="G4" s="40">
        <f>E4/D4*100</f>
        <v>105.55061728395061</v>
      </c>
      <c r="H4" s="40">
        <f>H5+H18</f>
        <v>475.3178500000001</v>
      </c>
      <c r="I4" s="40">
        <f>E4/H4*100</f>
        <v>116.91629085673931</v>
      </c>
      <c r="J4" s="40">
        <f>J5+J18</f>
        <v>80.4061499999999</v>
      </c>
    </row>
    <row r="5" spans="1:10" s="8" customFormat="1" ht="12.75">
      <c r="A5" s="35" t="s">
        <v>5</v>
      </c>
      <c r="B5" s="36"/>
      <c r="C5" s="37">
        <f>C6+C7+C11+C16+C17</f>
        <v>410</v>
      </c>
      <c r="D5" s="37">
        <f>D6+D7+D11+D16+D17</f>
        <v>523</v>
      </c>
      <c r="E5" s="37">
        <f>E6+E7+E11+E16+E17</f>
        <v>552.2239999999999</v>
      </c>
      <c r="F5" s="37">
        <f>E5/C5*100</f>
        <v>134.68878048780485</v>
      </c>
      <c r="G5" s="37">
        <f>E5/D5*100</f>
        <v>105.58776290630973</v>
      </c>
      <c r="H5" s="37">
        <f>H6+H7+H11+H16+H17</f>
        <v>473.4888700000001</v>
      </c>
      <c r="I5" s="37">
        <f>E5/H5*100</f>
        <v>116.6287182209795</v>
      </c>
      <c r="J5" s="37">
        <f>J6+J7+J11+J16+J17</f>
        <v>78.7351299999999</v>
      </c>
    </row>
    <row r="6" spans="1:10" ht="15.75" customHeight="1">
      <c r="A6" s="4" t="s">
        <v>6</v>
      </c>
      <c r="B6" s="5" t="s">
        <v>7</v>
      </c>
      <c r="C6" s="11">
        <v>37</v>
      </c>
      <c r="D6" s="11">
        <v>36</v>
      </c>
      <c r="E6" s="11">
        <v>36.541</v>
      </c>
      <c r="F6" s="11">
        <f>E6/C6*100</f>
        <v>98.75945945945945</v>
      </c>
      <c r="G6" s="22">
        <f>E6/D6*100</f>
        <v>101.50277777777777</v>
      </c>
      <c r="H6" s="11">
        <v>79.42215</v>
      </c>
      <c r="I6" s="16">
        <f>E6/H6*100</f>
        <v>46.0085756933047</v>
      </c>
      <c r="J6" s="17">
        <f>E6-H6</f>
        <v>-42.881150000000005</v>
      </c>
    </row>
    <row r="7" spans="1:10" s="8" customFormat="1" ht="15.75" customHeight="1">
      <c r="A7" s="3" t="s">
        <v>9</v>
      </c>
      <c r="B7" s="5" t="s">
        <v>10</v>
      </c>
      <c r="C7" s="10">
        <f>C8+C9+C10</f>
        <v>50</v>
      </c>
      <c r="D7" s="10">
        <f>D8+D9+D10</f>
        <v>48</v>
      </c>
      <c r="E7" s="10">
        <f>E8+E9+E10</f>
        <v>47.787</v>
      </c>
      <c r="F7" s="10">
        <f aca="true" t="shared" si="0" ref="F7:F17">E7/C7*100</f>
        <v>95.574</v>
      </c>
      <c r="G7" s="23">
        <f aca="true" t="shared" si="1" ref="G7:G17">E7/D7*100</f>
        <v>99.55625</v>
      </c>
      <c r="H7" s="10">
        <f>H8+H9+H10</f>
        <v>45.15498</v>
      </c>
      <c r="I7" s="18">
        <f aca="true" t="shared" si="2" ref="I7:I17">E7/H7*100</f>
        <v>105.82885874381962</v>
      </c>
      <c r="J7" s="19">
        <f aca="true" t="shared" si="3" ref="J7:J17">E7-H7</f>
        <v>2.632019999999997</v>
      </c>
    </row>
    <row r="8" spans="1:10" ht="25.5">
      <c r="A8" s="1" t="s">
        <v>0</v>
      </c>
      <c r="B8" s="6" t="s">
        <v>55</v>
      </c>
      <c r="C8" s="11">
        <v>0</v>
      </c>
      <c r="D8" s="11">
        <v>0</v>
      </c>
      <c r="E8" s="11">
        <v>0</v>
      </c>
      <c r="F8" s="11" t="e">
        <f t="shared" si="0"/>
        <v>#DIV/0!</v>
      </c>
      <c r="G8" s="22" t="e">
        <f t="shared" si="1"/>
        <v>#DIV/0!</v>
      </c>
      <c r="H8" s="11">
        <v>0</v>
      </c>
      <c r="I8" s="16" t="e">
        <f t="shared" si="2"/>
        <v>#DIV/0!</v>
      </c>
      <c r="J8" s="17">
        <f t="shared" si="3"/>
        <v>0</v>
      </c>
    </row>
    <row r="9" spans="1:10" ht="12.75">
      <c r="A9" s="1" t="s">
        <v>1</v>
      </c>
      <c r="B9" s="6" t="s">
        <v>56</v>
      </c>
      <c r="C9" s="11">
        <v>50</v>
      </c>
      <c r="D9" s="11">
        <v>48</v>
      </c>
      <c r="E9" s="11">
        <v>47.787</v>
      </c>
      <c r="F9" s="11">
        <f t="shared" si="0"/>
        <v>95.574</v>
      </c>
      <c r="G9" s="22">
        <f t="shared" si="1"/>
        <v>99.55625</v>
      </c>
      <c r="H9" s="11">
        <v>45.15498</v>
      </c>
      <c r="I9" s="16">
        <f t="shared" si="2"/>
        <v>105.82885874381962</v>
      </c>
      <c r="J9" s="17">
        <f t="shared" si="3"/>
        <v>2.632019999999997</v>
      </c>
    </row>
    <row r="10" spans="1:10" ht="25.5">
      <c r="A10" s="1" t="s">
        <v>49</v>
      </c>
      <c r="B10" s="6" t="s">
        <v>50</v>
      </c>
      <c r="C10" s="11">
        <v>0</v>
      </c>
      <c r="D10" s="11">
        <v>0</v>
      </c>
      <c r="E10" s="11">
        <v>0</v>
      </c>
      <c r="F10" s="11" t="e">
        <f t="shared" si="0"/>
        <v>#DIV/0!</v>
      </c>
      <c r="G10" s="22" t="e">
        <f t="shared" si="1"/>
        <v>#DIV/0!</v>
      </c>
      <c r="H10" s="11">
        <v>0</v>
      </c>
      <c r="I10" s="16" t="e">
        <f t="shared" si="2"/>
        <v>#DIV/0!</v>
      </c>
      <c r="J10" s="17">
        <f t="shared" si="3"/>
        <v>0</v>
      </c>
    </row>
    <row r="11" spans="1:10" s="8" customFormat="1" ht="17.25" customHeight="1">
      <c r="A11" s="4" t="s">
        <v>13</v>
      </c>
      <c r="B11" s="5" t="s">
        <v>14</v>
      </c>
      <c r="C11" s="10">
        <f>C12+C13</f>
        <v>323</v>
      </c>
      <c r="D11" s="10">
        <f>D12+D13</f>
        <v>439</v>
      </c>
      <c r="E11" s="10">
        <f>E12+E13</f>
        <v>467.89599999999996</v>
      </c>
      <c r="F11" s="10">
        <f t="shared" si="0"/>
        <v>144.85944272445818</v>
      </c>
      <c r="G11" s="24">
        <f t="shared" si="1"/>
        <v>106.58223234624144</v>
      </c>
      <c r="H11" s="10">
        <f>H12+H13</f>
        <v>350.18478000000005</v>
      </c>
      <c r="I11" s="20">
        <f t="shared" si="2"/>
        <v>133.61403085536725</v>
      </c>
      <c r="J11" s="19">
        <f t="shared" si="3"/>
        <v>117.71121999999991</v>
      </c>
    </row>
    <row r="12" spans="1:10" ht="12.75">
      <c r="A12" s="1" t="s">
        <v>51</v>
      </c>
      <c r="B12" s="6" t="s">
        <v>15</v>
      </c>
      <c r="C12" s="11">
        <v>55</v>
      </c>
      <c r="D12" s="11">
        <v>76</v>
      </c>
      <c r="E12" s="11">
        <v>78.251</v>
      </c>
      <c r="F12" s="11">
        <f t="shared" si="0"/>
        <v>142.27454545454546</v>
      </c>
      <c r="G12" s="25">
        <f t="shared" si="1"/>
        <v>102.96184210526316</v>
      </c>
      <c r="H12" s="11">
        <v>53.76643</v>
      </c>
      <c r="I12" s="21">
        <f t="shared" si="2"/>
        <v>145.5387683355581</v>
      </c>
      <c r="J12" s="17">
        <f t="shared" si="3"/>
        <v>24.484570000000005</v>
      </c>
    </row>
    <row r="13" spans="1:10" ht="12.75">
      <c r="A13" s="33" t="s">
        <v>76</v>
      </c>
      <c r="B13" s="34" t="s">
        <v>77</v>
      </c>
      <c r="C13" s="11">
        <f>C14+C15</f>
        <v>268</v>
      </c>
      <c r="D13" s="11">
        <f>D14+D15</f>
        <v>363</v>
      </c>
      <c r="E13" s="11">
        <f>E14+E15</f>
        <v>389.645</v>
      </c>
      <c r="F13" s="11">
        <f t="shared" si="0"/>
        <v>145.38992537313433</v>
      </c>
      <c r="G13" s="25">
        <f t="shared" si="1"/>
        <v>107.34022038567493</v>
      </c>
      <c r="H13" s="11">
        <f>H14+H15</f>
        <v>296.41835000000003</v>
      </c>
      <c r="I13" s="21">
        <f t="shared" si="2"/>
        <v>131.45103870931067</v>
      </c>
      <c r="J13" s="17">
        <f t="shared" si="3"/>
        <v>93.22664999999995</v>
      </c>
    </row>
    <row r="14" spans="1:10" ht="12.75">
      <c r="A14" s="33" t="s">
        <v>73</v>
      </c>
      <c r="B14" s="34" t="s">
        <v>78</v>
      </c>
      <c r="C14" s="11">
        <v>78</v>
      </c>
      <c r="D14" s="11">
        <v>165</v>
      </c>
      <c r="E14" s="11">
        <v>185.905</v>
      </c>
      <c r="F14" s="11"/>
      <c r="G14" s="25"/>
      <c r="H14" s="11">
        <v>92.13913</v>
      </c>
      <c r="I14" s="21"/>
      <c r="J14" s="17"/>
    </row>
    <row r="15" spans="1:10" ht="12.75">
      <c r="A15" s="33" t="s">
        <v>74</v>
      </c>
      <c r="B15" s="34" t="s">
        <v>79</v>
      </c>
      <c r="C15" s="11">
        <v>190</v>
      </c>
      <c r="D15" s="11">
        <v>198</v>
      </c>
      <c r="E15" s="11">
        <v>203.74</v>
      </c>
      <c r="F15" s="11"/>
      <c r="G15" s="25"/>
      <c r="H15" s="11">
        <v>204.27922</v>
      </c>
      <c r="I15" s="21"/>
      <c r="J15" s="17"/>
    </row>
    <row r="16" spans="1:10" ht="12" customHeight="1">
      <c r="A16" s="3" t="s">
        <v>18</v>
      </c>
      <c r="B16" s="5" t="s">
        <v>17</v>
      </c>
      <c r="C16" s="10">
        <v>0</v>
      </c>
      <c r="D16" s="10">
        <v>0</v>
      </c>
      <c r="E16" s="10">
        <v>0</v>
      </c>
      <c r="F16" s="11" t="e">
        <f t="shared" si="0"/>
        <v>#DIV/0!</v>
      </c>
      <c r="G16" s="24" t="e">
        <f t="shared" si="1"/>
        <v>#DIV/0!</v>
      </c>
      <c r="H16" s="10">
        <v>0</v>
      </c>
      <c r="I16" s="20" t="e">
        <f t="shared" si="2"/>
        <v>#DIV/0!</v>
      </c>
      <c r="J16" s="19">
        <f t="shared" si="3"/>
        <v>0</v>
      </c>
    </row>
    <row r="17" spans="1:10" ht="38.25">
      <c r="A17" s="3" t="s">
        <v>20</v>
      </c>
      <c r="B17" s="5" t="s">
        <v>19</v>
      </c>
      <c r="C17" s="10">
        <v>0</v>
      </c>
      <c r="D17" s="10">
        <v>0</v>
      </c>
      <c r="E17" s="10">
        <v>0</v>
      </c>
      <c r="F17" s="11" t="e">
        <f t="shared" si="0"/>
        <v>#DIV/0!</v>
      </c>
      <c r="G17" s="24" t="e">
        <f t="shared" si="1"/>
        <v>#DIV/0!</v>
      </c>
      <c r="H17" s="10">
        <v>-1.27304</v>
      </c>
      <c r="I17" s="20">
        <f t="shared" si="2"/>
        <v>0</v>
      </c>
      <c r="J17" s="19">
        <f t="shared" si="3"/>
        <v>1.27304</v>
      </c>
    </row>
    <row r="18" spans="1:10" ht="12.75">
      <c r="A18" s="41" t="s">
        <v>21</v>
      </c>
      <c r="B18" s="42"/>
      <c r="C18" s="43">
        <f>C19+C27+C30+C33+C34+C35</f>
        <v>1</v>
      </c>
      <c r="D18" s="43">
        <f>D19+D27+D30+D33+D34+D35</f>
        <v>3.5</v>
      </c>
      <c r="E18" s="43">
        <f>E19+E27+E30+E33+E34+E35</f>
        <v>3.5</v>
      </c>
      <c r="F18" s="44">
        <f>E18/C18*100</f>
        <v>350</v>
      </c>
      <c r="G18" s="43">
        <f>E18/D18*100</f>
        <v>100</v>
      </c>
      <c r="H18" s="43">
        <f>H19+H27+H30+H33+H34+H35</f>
        <v>1.82898</v>
      </c>
      <c r="I18" s="43">
        <f>E18/H18*100</f>
        <v>191.36349221970715</v>
      </c>
      <c r="J18" s="43">
        <f>J19+J27+J30+J33+J34+J35</f>
        <v>1.67102</v>
      </c>
    </row>
    <row r="19" spans="1:10" s="8" customFormat="1" ht="38.25">
      <c r="A19" s="3" t="s">
        <v>23</v>
      </c>
      <c r="B19" s="5" t="s">
        <v>22</v>
      </c>
      <c r="C19" s="10">
        <f>C20+C21+C24+C25+C26</f>
        <v>0</v>
      </c>
      <c r="D19" s="10">
        <f>D20+D21+D24+D25+D26</f>
        <v>0</v>
      </c>
      <c r="E19" s="10">
        <f>E20+E21+E24+E25+E26</f>
        <v>0</v>
      </c>
      <c r="F19" s="10" t="e">
        <f aca="true" t="shared" si="4" ref="F19:F38">E19/C19*100</f>
        <v>#DIV/0!</v>
      </c>
      <c r="G19" s="20" t="e">
        <f>E19/D19*100</f>
        <v>#DIV/0!</v>
      </c>
      <c r="H19" s="10">
        <f>H20+H21+H24+H25+H26</f>
        <v>0.32898</v>
      </c>
      <c r="I19" s="20">
        <f>E19/H19*100</f>
        <v>0</v>
      </c>
      <c r="J19" s="10">
        <f>E19-H19</f>
        <v>-0.32898</v>
      </c>
    </row>
    <row r="20" spans="1:10" ht="30" customHeight="1">
      <c r="A20" s="2" t="s">
        <v>52</v>
      </c>
      <c r="B20" s="2" t="s">
        <v>24</v>
      </c>
      <c r="C20" s="11">
        <v>0</v>
      </c>
      <c r="D20" s="11">
        <v>0</v>
      </c>
      <c r="E20" s="11">
        <v>0</v>
      </c>
      <c r="F20" s="11" t="e">
        <f t="shared" si="4"/>
        <v>#DIV/0!</v>
      </c>
      <c r="G20" s="21" t="e">
        <f aca="true" t="shared" si="5" ref="G20:G38">E20/D20*100</f>
        <v>#DIV/0!</v>
      </c>
      <c r="H20" s="11">
        <v>0</v>
      </c>
      <c r="I20" s="21" t="e">
        <f aca="true" t="shared" si="6" ref="I20:I38">E20/H20*100</f>
        <v>#DIV/0!</v>
      </c>
      <c r="J20" s="11">
        <f aca="true" t="shared" si="7" ref="J20:J38">E20-H20</f>
        <v>0</v>
      </c>
    </row>
    <row r="21" spans="1:10" ht="89.25">
      <c r="A21" s="27" t="s">
        <v>26</v>
      </c>
      <c r="B21" s="2" t="s">
        <v>25</v>
      </c>
      <c r="C21" s="11">
        <f>C22+C23</f>
        <v>0</v>
      </c>
      <c r="D21" s="11">
        <f>D22+D23</f>
        <v>0</v>
      </c>
      <c r="E21" s="11">
        <f>E22+E23</f>
        <v>0</v>
      </c>
      <c r="F21" s="11" t="e">
        <f t="shared" si="4"/>
        <v>#DIV/0!</v>
      </c>
      <c r="G21" s="21" t="e">
        <f t="shared" si="5"/>
        <v>#DIV/0!</v>
      </c>
      <c r="H21" s="11">
        <f>H22+H23</f>
        <v>0.32898</v>
      </c>
      <c r="I21" s="21">
        <f t="shared" si="6"/>
        <v>0</v>
      </c>
      <c r="J21" s="11">
        <f t="shared" si="7"/>
        <v>-0.32898</v>
      </c>
    </row>
    <row r="22" spans="1:10" ht="19.5" customHeight="1">
      <c r="A22" s="27" t="s">
        <v>65</v>
      </c>
      <c r="B22" s="2" t="s">
        <v>70</v>
      </c>
      <c r="C22" s="11">
        <v>0</v>
      </c>
      <c r="D22" s="11">
        <v>0</v>
      </c>
      <c r="E22" s="11">
        <v>0</v>
      </c>
      <c r="F22" s="11" t="e">
        <f t="shared" si="4"/>
        <v>#DIV/0!</v>
      </c>
      <c r="G22" s="21" t="e">
        <f t="shared" si="5"/>
        <v>#DIV/0!</v>
      </c>
      <c r="H22" s="11">
        <v>0.32898</v>
      </c>
      <c r="I22" s="21">
        <f t="shared" si="6"/>
        <v>0</v>
      </c>
      <c r="J22" s="11">
        <f t="shared" si="7"/>
        <v>-0.32898</v>
      </c>
    </row>
    <row r="23" spans="1:10" ht="12.75">
      <c r="A23" s="27" t="s">
        <v>66</v>
      </c>
      <c r="B23" s="2" t="s">
        <v>69</v>
      </c>
      <c r="C23" s="11">
        <v>0</v>
      </c>
      <c r="D23" s="11">
        <v>0</v>
      </c>
      <c r="E23" s="11">
        <v>0</v>
      </c>
      <c r="F23" s="11" t="e">
        <f t="shared" si="4"/>
        <v>#DIV/0!</v>
      </c>
      <c r="G23" s="21" t="e">
        <f t="shared" si="5"/>
        <v>#DIV/0!</v>
      </c>
      <c r="H23" s="11">
        <v>0</v>
      </c>
      <c r="I23" s="21" t="e">
        <f t="shared" si="6"/>
        <v>#DIV/0!</v>
      </c>
      <c r="J23" s="11">
        <f t="shared" si="7"/>
        <v>0</v>
      </c>
    </row>
    <row r="24" spans="1:10" ht="24.75" customHeight="1">
      <c r="A24" s="28" t="s">
        <v>61</v>
      </c>
      <c r="B24" s="28" t="s">
        <v>62</v>
      </c>
      <c r="C24" s="11">
        <v>0</v>
      </c>
      <c r="D24" s="11">
        <v>0</v>
      </c>
      <c r="E24" s="11">
        <v>0</v>
      </c>
      <c r="F24" s="11" t="e">
        <f t="shared" si="4"/>
        <v>#DIV/0!</v>
      </c>
      <c r="G24" s="21" t="e">
        <f t="shared" si="5"/>
        <v>#DIV/0!</v>
      </c>
      <c r="H24" s="11">
        <v>0</v>
      </c>
      <c r="I24" s="21" t="e">
        <f>E24/H24*100</f>
        <v>#DIV/0!</v>
      </c>
      <c r="J24" s="11">
        <f t="shared" si="7"/>
        <v>0</v>
      </c>
    </row>
    <row r="25" spans="1:10" ht="102">
      <c r="A25" s="26" t="s">
        <v>47</v>
      </c>
      <c r="B25" s="2" t="s">
        <v>48</v>
      </c>
      <c r="C25" s="11">
        <v>0</v>
      </c>
      <c r="D25" s="11">
        <v>0</v>
      </c>
      <c r="E25" s="11">
        <v>0</v>
      </c>
      <c r="F25" s="11" t="e">
        <f t="shared" si="4"/>
        <v>#DIV/0!</v>
      </c>
      <c r="G25" s="21" t="e">
        <f t="shared" si="5"/>
        <v>#DIV/0!</v>
      </c>
      <c r="H25" s="11">
        <v>0</v>
      </c>
      <c r="I25" s="21" t="e">
        <f t="shared" si="6"/>
        <v>#DIV/0!</v>
      </c>
      <c r="J25" s="11">
        <f t="shared" si="7"/>
        <v>0</v>
      </c>
    </row>
    <row r="26" spans="1:10" ht="63" customHeight="1">
      <c r="A26" s="27" t="s">
        <v>28</v>
      </c>
      <c r="B26" s="2" t="s">
        <v>27</v>
      </c>
      <c r="C26" s="11">
        <v>0</v>
      </c>
      <c r="D26" s="11">
        <v>0</v>
      </c>
      <c r="E26" s="11">
        <v>0</v>
      </c>
      <c r="F26" s="11" t="e">
        <f t="shared" si="4"/>
        <v>#DIV/0!</v>
      </c>
      <c r="G26" s="21" t="e">
        <f t="shared" si="5"/>
        <v>#DIV/0!</v>
      </c>
      <c r="H26" s="11">
        <v>0</v>
      </c>
      <c r="I26" s="21" t="e">
        <f t="shared" si="6"/>
        <v>#DIV/0!</v>
      </c>
      <c r="J26" s="11">
        <f t="shared" si="7"/>
        <v>0</v>
      </c>
    </row>
    <row r="27" spans="1:10" ht="27.75" customHeight="1">
      <c r="A27" s="3" t="s">
        <v>57</v>
      </c>
      <c r="B27" s="3" t="s">
        <v>29</v>
      </c>
      <c r="C27" s="10">
        <f>C28+C29</f>
        <v>0</v>
      </c>
      <c r="D27" s="10">
        <f>D28+D29</f>
        <v>0</v>
      </c>
      <c r="E27" s="10">
        <f>E28+E29</f>
        <v>0</v>
      </c>
      <c r="F27" s="11" t="e">
        <f t="shared" si="4"/>
        <v>#DIV/0!</v>
      </c>
      <c r="G27" s="20" t="e">
        <f t="shared" si="5"/>
        <v>#DIV/0!</v>
      </c>
      <c r="H27" s="10">
        <f>H28+H29</f>
        <v>0</v>
      </c>
      <c r="I27" s="20" t="e">
        <f t="shared" si="6"/>
        <v>#DIV/0!</v>
      </c>
      <c r="J27" s="10">
        <f t="shared" si="7"/>
        <v>0</v>
      </c>
    </row>
    <row r="28" spans="1:10" ht="17.25" customHeight="1">
      <c r="A28" s="2" t="s">
        <v>63</v>
      </c>
      <c r="B28" s="3" t="s">
        <v>67</v>
      </c>
      <c r="C28" s="11">
        <v>0</v>
      </c>
      <c r="D28" s="11">
        <v>0</v>
      </c>
      <c r="E28" s="11">
        <v>0</v>
      </c>
      <c r="F28" s="11" t="e">
        <f t="shared" si="4"/>
        <v>#DIV/0!</v>
      </c>
      <c r="G28" s="20" t="e">
        <f t="shared" si="5"/>
        <v>#DIV/0!</v>
      </c>
      <c r="H28" s="11">
        <v>0</v>
      </c>
      <c r="I28" s="20" t="e">
        <f t="shared" si="6"/>
        <v>#DIV/0!</v>
      </c>
      <c r="J28" s="10">
        <f t="shared" si="7"/>
        <v>0</v>
      </c>
    </row>
    <row r="29" spans="1:10" ht="18" customHeight="1">
      <c r="A29" s="2" t="s">
        <v>64</v>
      </c>
      <c r="B29" s="3" t="s">
        <v>68</v>
      </c>
      <c r="C29" s="11">
        <v>0</v>
      </c>
      <c r="D29" s="11">
        <v>0</v>
      </c>
      <c r="E29" s="11">
        <v>0</v>
      </c>
      <c r="F29" s="11" t="e">
        <f t="shared" si="4"/>
        <v>#DIV/0!</v>
      </c>
      <c r="G29" s="20" t="e">
        <f t="shared" si="5"/>
        <v>#DIV/0!</v>
      </c>
      <c r="H29" s="11">
        <v>0</v>
      </c>
      <c r="I29" s="20" t="e">
        <f t="shared" si="6"/>
        <v>#DIV/0!</v>
      </c>
      <c r="J29" s="10">
        <f t="shared" si="7"/>
        <v>0</v>
      </c>
    </row>
    <row r="30" spans="1:10" s="8" customFormat="1" ht="25.5">
      <c r="A30" s="3" t="s">
        <v>31</v>
      </c>
      <c r="B30" s="3" t="s">
        <v>30</v>
      </c>
      <c r="C30" s="10">
        <f>C31+C32</f>
        <v>0</v>
      </c>
      <c r="D30" s="10">
        <f>D31+D32</f>
        <v>0</v>
      </c>
      <c r="E30" s="10">
        <f>E31+E32</f>
        <v>0</v>
      </c>
      <c r="F30" s="10" t="e">
        <f t="shared" si="4"/>
        <v>#DIV/0!</v>
      </c>
      <c r="G30" s="20" t="e">
        <f t="shared" si="5"/>
        <v>#DIV/0!</v>
      </c>
      <c r="H30" s="10">
        <f>H31+H32</f>
        <v>0</v>
      </c>
      <c r="I30" s="20" t="e">
        <f t="shared" si="6"/>
        <v>#DIV/0!</v>
      </c>
      <c r="J30" s="10">
        <f t="shared" si="7"/>
        <v>0</v>
      </c>
    </row>
    <row r="31" spans="1:10" ht="76.5">
      <c r="A31" s="27" t="s">
        <v>32</v>
      </c>
      <c r="B31" s="2" t="s">
        <v>40</v>
      </c>
      <c r="C31" s="11">
        <v>0</v>
      </c>
      <c r="D31" s="11">
        <v>0</v>
      </c>
      <c r="E31" s="11">
        <v>0</v>
      </c>
      <c r="F31" s="11" t="e">
        <f t="shared" si="4"/>
        <v>#DIV/0!</v>
      </c>
      <c r="G31" s="21" t="e">
        <f t="shared" si="5"/>
        <v>#DIV/0!</v>
      </c>
      <c r="H31" s="11">
        <v>0</v>
      </c>
      <c r="I31" s="21" t="e">
        <f t="shared" si="6"/>
        <v>#DIV/0!</v>
      </c>
      <c r="J31" s="11">
        <f t="shared" si="7"/>
        <v>0</v>
      </c>
    </row>
    <row r="32" spans="1:10" ht="51.75" customHeight="1">
      <c r="A32" s="27" t="s">
        <v>58</v>
      </c>
      <c r="B32" s="2" t="s">
        <v>41</v>
      </c>
      <c r="C32" s="11">
        <v>0</v>
      </c>
      <c r="D32" s="11">
        <v>0</v>
      </c>
      <c r="E32" s="11">
        <v>0</v>
      </c>
      <c r="F32" s="11" t="e">
        <f t="shared" si="4"/>
        <v>#DIV/0!</v>
      </c>
      <c r="G32" s="21" t="e">
        <f t="shared" si="5"/>
        <v>#DIV/0!</v>
      </c>
      <c r="H32" s="11"/>
      <c r="I32" s="21" t="e">
        <f t="shared" si="6"/>
        <v>#DIV/0!</v>
      </c>
      <c r="J32" s="11">
        <f t="shared" si="7"/>
        <v>0</v>
      </c>
    </row>
    <row r="33" spans="1:10" ht="12.75" customHeight="1">
      <c r="A33" s="2" t="s">
        <v>35</v>
      </c>
      <c r="B33" s="3" t="s">
        <v>34</v>
      </c>
      <c r="C33" s="11">
        <v>0</v>
      </c>
      <c r="D33" s="11">
        <v>0</v>
      </c>
      <c r="E33" s="11">
        <v>0</v>
      </c>
      <c r="F33" s="11" t="e">
        <f t="shared" si="4"/>
        <v>#DIV/0!</v>
      </c>
      <c r="G33" s="20" t="e">
        <f t="shared" si="5"/>
        <v>#DIV/0!</v>
      </c>
      <c r="H33" s="11">
        <v>0</v>
      </c>
      <c r="I33" s="20" t="e">
        <f t="shared" si="6"/>
        <v>#DIV/0!</v>
      </c>
      <c r="J33" s="10">
        <f t="shared" si="7"/>
        <v>0</v>
      </c>
    </row>
    <row r="34" spans="1:10" ht="15" customHeight="1">
      <c r="A34" s="2" t="s">
        <v>36</v>
      </c>
      <c r="B34" s="3" t="s">
        <v>38</v>
      </c>
      <c r="C34" s="11">
        <v>1</v>
      </c>
      <c r="D34" s="11">
        <v>3.5</v>
      </c>
      <c r="E34" s="11">
        <v>3.5</v>
      </c>
      <c r="F34" s="11">
        <f t="shared" si="4"/>
        <v>350</v>
      </c>
      <c r="G34" s="20">
        <f t="shared" si="5"/>
        <v>100</v>
      </c>
      <c r="H34" s="11">
        <v>1.5</v>
      </c>
      <c r="I34" s="20">
        <f t="shared" si="6"/>
        <v>233.33333333333334</v>
      </c>
      <c r="J34" s="10">
        <f t="shared" si="7"/>
        <v>2</v>
      </c>
    </row>
    <row r="35" spans="1:10" s="8" customFormat="1" ht="16.5" customHeight="1">
      <c r="A35" s="3" t="s">
        <v>39</v>
      </c>
      <c r="B35" s="3" t="s">
        <v>37</v>
      </c>
      <c r="C35" s="10">
        <f>C36+C37+C38</f>
        <v>0</v>
      </c>
      <c r="D35" s="10">
        <f>D36+D37+D38</f>
        <v>0</v>
      </c>
      <c r="E35" s="10">
        <f>E36+E37+E38</f>
        <v>0</v>
      </c>
      <c r="F35" s="10" t="e">
        <f t="shared" si="4"/>
        <v>#DIV/0!</v>
      </c>
      <c r="G35" s="20" t="e">
        <f t="shared" si="5"/>
        <v>#DIV/0!</v>
      </c>
      <c r="H35" s="10">
        <f>H36+H37+H38</f>
        <v>0</v>
      </c>
      <c r="I35" s="20" t="e">
        <f t="shared" si="6"/>
        <v>#DIV/0!</v>
      </c>
      <c r="J35" s="10">
        <f t="shared" si="7"/>
        <v>0</v>
      </c>
    </row>
    <row r="36" spans="1:10" ht="16.5" customHeight="1">
      <c r="A36" s="2" t="s">
        <v>43</v>
      </c>
      <c r="B36" s="2" t="s">
        <v>42</v>
      </c>
      <c r="C36" s="11">
        <v>0</v>
      </c>
      <c r="D36" s="11">
        <v>0</v>
      </c>
      <c r="E36" s="11">
        <v>0</v>
      </c>
      <c r="F36" s="11" t="e">
        <f t="shared" si="4"/>
        <v>#DIV/0!</v>
      </c>
      <c r="G36" s="21" t="e">
        <f t="shared" si="5"/>
        <v>#DIV/0!</v>
      </c>
      <c r="H36" s="11">
        <v>0</v>
      </c>
      <c r="I36" s="21" t="e">
        <f t="shared" si="6"/>
        <v>#DIV/0!</v>
      </c>
      <c r="J36" s="11">
        <f t="shared" si="7"/>
        <v>0</v>
      </c>
    </row>
    <row r="37" spans="1:10" ht="12.75">
      <c r="A37" s="2" t="s">
        <v>44</v>
      </c>
      <c r="B37" s="2" t="s">
        <v>45</v>
      </c>
      <c r="C37" s="11">
        <v>0</v>
      </c>
      <c r="D37" s="11">
        <v>0</v>
      </c>
      <c r="E37" s="11">
        <v>0</v>
      </c>
      <c r="F37" s="11" t="e">
        <f t="shared" si="4"/>
        <v>#DIV/0!</v>
      </c>
      <c r="G37" s="21" t="e">
        <f t="shared" si="5"/>
        <v>#DIV/0!</v>
      </c>
      <c r="H37" s="11">
        <v>0</v>
      </c>
      <c r="I37" s="21" t="e">
        <f t="shared" si="6"/>
        <v>#DIV/0!</v>
      </c>
      <c r="J37" s="11">
        <f t="shared" si="7"/>
        <v>0</v>
      </c>
    </row>
    <row r="38" spans="1:10" ht="12.75">
      <c r="A38" s="2" t="s">
        <v>53</v>
      </c>
      <c r="B38" s="2" t="s">
        <v>54</v>
      </c>
      <c r="C38" s="11">
        <v>0</v>
      </c>
      <c r="D38" s="11">
        <v>0</v>
      </c>
      <c r="E38" s="11">
        <v>0</v>
      </c>
      <c r="F38" s="11" t="e">
        <f t="shared" si="4"/>
        <v>#DIV/0!</v>
      </c>
      <c r="G38" s="21" t="e">
        <f t="shared" si="5"/>
        <v>#DIV/0!</v>
      </c>
      <c r="H38" s="11">
        <v>0</v>
      </c>
      <c r="I38" s="21" t="e">
        <f t="shared" si="6"/>
        <v>#DIV/0!</v>
      </c>
      <c r="J38" s="11">
        <f t="shared" si="7"/>
        <v>0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1" sqref="D11"/>
    </sheetView>
  </sheetViews>
  <sheetFormatPr defaultColWidth="9.28125" defaultRowHeight="15"/>
  <cols>
    <col min="1" max="1" width="41.00390625" style="7" customWidth="1"/>
    <col min="2" max="2" width="23.7109375" style="7" customWidth="1"/>
    <col min="3" max="3" width="17.28125" style="7" customWidth="1"/>
    <col min="4" max="6" width="13.28125" style="7" customWidth="1"/>
    <col min="7" max="7" width="11.28125" style="7" customWidth="1"/>
    <col min="8" max="8" width="13.281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2" t="s">
        <v>129</v>
      </c>
      <c r="B1" s="13"/>
      <c r="C1" s="13"/>
      <c r="J1" s="9" t="s">
        <v>46</v>
      </c>
      <c r="K1" s="9"/>
    </row>
    <row r="3" spans="1:10" s="15" customFormat="1" ht="67.5" customHeight="1">
      <c r="A3" s="14" t="s">
        <v>2</v>
      </c>
      <c r="B3" s="14" t="s">
        <v>3</v>
      </c>
      <c r="C3" s="14" t="s">
        <v>81</v>
      </c>
      <c r="D3" s="14" t="s">
        <v>82</v>
      </c>
      <c r="E3" s="14" t="s">
        <v>83</v>
      </c>
      <c r="F3" s="14" t="s">
        <v>59</v>
      </c>
      <c r="G3" s="14" t="s">
        <v>60</v>
      </c>
      <c r="H3" s="14" t="s">
        <v>75</v>
      </c>
      <c r="I3" s="14" t="s">
        <v>85</v>
      </c>
      <c r="J3" s="14" t="s">
        <v>84</v>
      </c>
    </row>
    <row r="4" spans="1:10" s="8" customFormat="1" ht="21" customHeight="1">
      <c r="A4" s="38" t="s">
        <v>4</v>
      </c>
      <c r="B4" s="39" t="s">
        <v>8</v>
      </c>
      <c r="C4" s="40">
        <f>C5+C18</f>
        <v>780</v>
      </c>
      <c r="D4" s="40">
        <f>D5+D18</f>
        <v>872</v>
      </c>
      <c r="E4" s="40">
        <f>E5+E18</f>
        <v>887.1629999999999</v>
      </c>
      <c r="F4" s="40">
        <f>E4/C4*100</f>
        <v>113.73884615384615</v>
      </c>
      <c r="G4" s="40">
        <f>E4/D4*100</f>
        <v>101.73887614678898</v>
      </c>
      <c r="H4" s="40">
        <f>H5+H18</f>
        <v>874.72258</v>
      </c>
      <c r="I4" s="40">
        <f>E4/H4*100</f>
        <v>101.4222132004412</v>
      </c>
      <c r="J4" s="40">
        <f>J5+J18</f>
        <v>12.440419999999936</v>
      </c>
    </row>
    <row r="5" spans="1:10" s="8" customFormat="1" ht="12.75">
      <c r="A5" s="35" t="s">
        <v>5</v>
      </c>
      <c r="B5" s="36"/>
      <c r="C5" s="37">
        <f>C6+C7+C11+C16+C17</f>
        <v>681</v>
      </c>
      <c r="D5" s="37">
        <f>D6+D7+D11+D16+D17</f>
        <v>773</v>
      </c>
      <c r="E5" s="37">
        <f>E6+E7+E11+E16+E17</f>
        <v>778.4549999999999</v>
      </c>
      <c r="F5" s="37">
        <f>E5/C5*100</f>
        <v>114.31057268722466</v>
      </c>
      <c r="G5" s="37">
        <f>E5/D5*100</f>
        <v>100.7056921086675</v>
      </c>
      <c r="H5" s="37">
        <f>H6+H7+H11+H16+H17</f>
        <v>789.99645</v>
      </c>
      <c r="I5" s="37">
        <f>E5/H5*100</f>
        <v>98.53905039699862</v>
      </c>
      <c r="J5" s="37">
        <f>J6+J7+J11+J16+J17</f>
        <v>-11.541450000000072</v>
      </c>
    </row>
    <row r="6" spans="1:10" ht="15.75" customHeight="1">
      <c r="A6" s="4" t="s">
        <v>6</v>
      </c>
      <c r="B6" s="5" t="s">
        <v>7</v>
      </c>
      <c r="C6" s="11">
        <v>97</v>
      </c>
      <c r="D6" s="11">
        <v>97</v>
      </c>
      <c r="E6" s="11">
        <v>102.987</v>
      </c>
      <c r="F6" s="11">
        <f>E6/C6*100</f>
        <v>106.17216494845361</v>
      </c>
      <c r="G6" s="22">
        <f>E6/D6*100</f>
        <v>106.17216494845361</v>
      </c>
      <c r="H6" s="11">
        <v>96.18166</v>
      </c>
      <c r="I6" s="16">
        <f>E6/H6*100</f>
        <v>107.07550691056902</v>
      </c>
      <c r="J6" s="17">
        <f>E6-H6</f>
        <v>6.805340000000001</v>
      </c>
    </row>
    <row r="7" spans="1:10" s="8" customFormat="1" ht="15.75" customHeight="1">
      <c r="A7" s="3" t="s">
        <v>9</v>
      </c>
      <c r="B7" s="5" t="s">
        <v>10</v>
      </c>
      <c r="C7" s="10">
        <f>C8+C9+C10</f>
        <v>80</v>
      </c>
      <c r="D7" s="10">
        <f>D8+D9+D10</f>
        <v>94</v>
      </c>
      <c r="E7" s="10">
        <f>E8+E9+E10</f>
        <v>94.34</v>
      </c>
      <c r="F7" s="10">
        <f aca="true" t="shared" si="0" ref="F7:F17">E7/C7*100</f>
        <v>117.92500000000001</v>
      </c>
      <c r="G7" s="23">
        <f aca="true" t="shared" si="1" ref="G7:G17">E7/D7*100</f>
        <v>100.36170212765958</v>
      </c>
      <c r="H7" s="10">
        <f>H8+H9+H10</f>
        <v>85.89315</v>
      </c>
      <c r="I7" s="18">
        <f aca="true" t="shared" si="2" ref="I7:I17">E7/H7*100</f>
        <v>109.83413694805697</v>
      </c>
      <c r="J7" s="19">
        <f aca="true" t="shared" si="3" ref="J7:J17">E7-H7</f>
        <v>8.446849999999998</v>
      </c>
    </row>
    <row r="8" spans="1:10" ht="25.5">
      <c r="A8" s="1" t="s">
        <v>0</v>
      </c>
      <c r="B8" s="6" t="s">
        <v>55</v>
      </c>
      <c r="C8" s="11">
        <v>0</v>
      </c>
      <c r="D8" s="11">
        <v>0</v>
      </c>
      <c r="E8" s="11">
        <v>0</v>
      </c>
      <c r="F8" s="11" t="e">
        <f t="shared" si="0"/>
        <v>#DIV/0!</v>
      </c>
      <c r="G8" s="22" t="e">
        <f t="shared" si="1"/>
        <v>#DIV/0!</v>
      </c>
      <c r="H8" s="11">
        <v>0</v>
      </c>
      <c r="I8" s="16" t="e">
        <f t="shared" si="2"/>
        <v>#DIV/0!</v>
      </c>
      <c r="J8" s="17">
        <f t="shared" si="3"/>
        <v>0</v>
      </c>
    </row>
    <row r="9" spans="1:10" ht="12.75">
      <c r="A9" s="1" t="s">
        <v>1</v>
      </c>
      <c r="B9" s="6" t="s">
        <v>56</v>
      </c>
      <c r="C9" s="11">
        <v>80</v>
      </c>
      <c r="D9" s="11">
        <v>94</v>
      </c>
      <c r="E9" s="11">
        <v>94.34</v>
      </c>
      <c r="F9" s="11">
        <f t="shared" si="0"/>
        <v>117.92500000000001</v>
      </c>
      <c r="G9" s="22">
        <f t="shared" si="1"/>
        <v>100.36170212765958</v>
      </c>
      <c r="H9" s="11">
        <v>85.89315</v>
      </c>
      <c r="I9" s="16">
        <f t="shared" si="2"/>
        <v>109.83413694805697</v>
      </c>
      <c r="J9" s="17">
        <f t="shared" si="3"/>
        <v>8.446849999999998</v>
      </c>
    </row>
    <row r="10" spans="1:10" ht="25.5">
      <c r="A10" s="1" t="s">
        <v>49</v>
      </c>
      <c r="B10" s="6" t="s">
        <v>50</v>
      </c>
      <c r="C10" s="11">
        <v>0</v>
      </c>
      <c r="D10" s="11">
        <v>0</v>
      </c>
      <c r="E10" s="11">
        <v>0</v>
      </c>
      <c r="F10" s="11" t="e">
        <f t="shared" si="0"/>
        <v>#DIV/0!</v>
      </c>
      <c r="G10" s="22" t="e">
        <f t="shared" si="1"/>
        <v>#DIV/0!</v>
      </c>
      <c r="H10" s="11">
        <v>0</v>
      </c>
      <c r="I10" s="16" t="e">
        <f t="shared" si="2"/>
        <v>#DIV/0!</v>
      </c>
      <c r="J10" s="17">
        <f t="shared" si="3"/>
        <v>0</v>
      </c>
    </row>
    <row r="11" spans="1:10" s="8" customFormat="1" ht="17.25" customHeight="1">
      <c r="A11" s="4" t="s">
        <v>13</v>
      </c>
      <c r="B11" s="5" t="s">
        <v>14</v>
      </c>
      <c r="C11" s="10">
        <f>C12+C13</f>
        <v>504</v>
      </c>
      <c r="D11" s="10">
        <f>D12+D13</f>
        <v>582</v>
      </c>
      <c r="E11" s="10">
        <f>E12+E13</f>
        <v>581.1279999999999</v>
      </c>
      <c r="F11" s="10">
        <f t="shared" si="0"/>
        <v>115.30317460317458</v>
      </c>
      <c r="G11" s="24">
        <f t="shared" si="1"/>
        <v>99.85017182130584</v>
      </c>
      <c r="H11" s="10">
        <f>H12+H13</f>
        <v>613.9769</v>
      </c>
      <c r="I11" s="20">
        <f t="shared" si="2"/>
        <v>94.64981500118326</v>
      </c>
      <c r="J11" s="19">
        <f t="shared" si="3"/>
        <v>-32.84890000000007</v>
      </c>
    </row>
    <row r="12" spans="1:10" ht="12.75">
      <c r="A12" s="1" t="s">
        <v>51</v>
      </c>
      <c r="B12" s="6" t="s">
        <v>15</v>
      </c>
      <c r="C12" s="11">
        <v>114</v>
      </c>
      <c r="D12" s="11">
        <v>207</v>
      </c>
      <c r="E12" s="11">
        <v>214.024</v>
      </c>
      <c r="F12" s="11">
        <f t="shared" si="0"/>
        <v>187.74035087719298</v>
      </c>
      <c r="G12" s="25">
        <f t="shared" si="1"/>
        <v>103.39323671497584</v>
      </c>
      <c r="H12" s="11">
        <v>198.74388</v>
      </c>
      <c r="I12" s="21">
        <f t="shared" si="2"/>
        <v>107.68834743489964</v>
      </c>
      <c r="J12" s="17">
        <f t="shared" si="3"/>
        <v>15.28012000000001</v>
      </c>
    </row>
    <row r="13" spans="1:10" ht="12.75">
      <c r="A13" s="33" t="s">
        <v>76</v>
      </c>
      <c r="B13" s="34" t="s">
        <v>77</v>
      </c>
      <c r="C13" s="11">
        <f>C14+C15</f>
        <v>390</v>
      </c>
      <c r="D13" s="11">
        <f>D14+D15</f>
        <v>375</v>
      </c>
      <c r="E13" s="11">
        <f>E14+E15</f>
        <v>367.104</v>
      </c>
      <c r="F13" s="11">
        <f t="shared" si="0"/>
        <v>94.12923076923076</v>
      </c>
      <c r="G13" s="25">
        <f t="shared" si="1"/>
        <v>97.89439999999999</v>
      </c>
      <c r="H13" s="11">
        <f>H14+H15</f>
        <v>415.23302</v>
      </c>
      <c r="I13" s="21">
        <f t="shared" si="2"/>
        <v>88.40915397335212</v>
      </c>
      <c r="J13" s="17">
        <f t="shared" si="3"/>
        <v>-48.129020000000025</v>
      </c>
    </row>
    <row r="14" spans="1:10" ht="12.75">
      <c r="A14" s="33" t="s">
        <v>73</v>
      </c>
      <c r="B14" s="34" t="s">
        <v>78</v>
      </c>
      <c r="C14" s="11">
        <v>180</v>
      </c>
      <c r="D14" s="11">
        <v>130</v>
      </c>
      <c r="E14" s="11">
        <v>108.75</v>
      </c>
      <c r="F14" s="11"/>
      <c r="G14" s="25"/>
      <c r="H14" s="11">
        <v>160.87604</v>
      </c>
      <c r="I14" s="21"/>
      <c r="J14" s="17"/>
    </row>
    <row r="15" spans="1:10" ht="12.75">
      <c r="A15" s="33" t="s">
        <v>74</v>
      </c>
      <c r="B15" s="34" t="s">
        <v>79</v>
      </c>
      <c r="C15" s="11">
        <v>210</v>
      </c>
      <c r="D15" s="11">
        <v>245</v>
      </c>
      <c r="E15" s="11">
        <v>258.354</v>
      </c>
      <c r="F15" s="11"/>
      <c r="G15" s="25"/>
      <c r="H15" s="11">
        <v>254.35698</v>
      </c>
      <c r="I15" s="21"/>
      <c r="J15" s="17"/>
    </row>
    <row r="16" spans="1:10" ht="12" customHeight="1">
      <c r="A16" s="3" t="s">
        <v>18</v>
      </c>
      <c r="B16" s="5" t="s">
        <v>17</v>
      </c>
      <c r="C16" s="10">
        <v>0</v>
      </c>
      <c r="D16" s="10">
        <v>0</v>
      </c>
      <c r="E16" s="10">
        <v>0</v>
      </c>
      <c r="F16" s="11" t="e">
        <f t="shared" si="0"/>
        <v>#DIV/0!</v>
      </c>
      <c r="G16" s="24" t="e">
        <f t="shared" si="1"/>
        <v>#DIV/0!</v>
      </c>
      <c r="H16" s="10">
        <v>0</v>
      </c>
      <c r="I16" s="20" t="e">
        <f t="shared" si="2"/>
        <v>#DIV/0!</v>
      </c>
      <c r="J16" s="19">
        <f t="shared" si="3"/>
        <v>0</v>
      </c>
    </row>
    <row r="17" spans="1:10" ht="38.25">
      <c r="A17" s="3" t="s">
        <v>20</v>
      </c>
      <c r="B17" s="5" t="s">
        <v>19</v>
      </c>
      <c r="C17" s="10">
        <v>0</v>
      </c>
      <c r="D17" s="10">
        <v>0</v>
      </c>
      <c r="E17" s="10">
        <v>0</v>
      </c>
      <c r="F17" s="11" t="e">
        <f t="shared" si="0"/>
        <v>#DIV/0!</v>
      </c>
      <c r="G17" s="24" t="e">
        <f t="shared" si="1"/>
        <v>#DIV/0!</v>
      </c>
      <c r="H17" s="10">
        <v>-6.05526</v>
      </c>
      <c r="I17" s="20">
        <f t="shared" si="2"/>
        <v>0</v>
      </c>
      <c r="J17" s="19">
        <f t="shared" si="3"/>
        <v>6.05526</v>
      </c>
    </row>
    <row r="18" spans="1:10" ht="12.75">
      <c r="A18" s="41" t="s">
        <v>21</v>
      </c>
      <c r="B18" s="42"/>
      <c r="C18" s="43">
        <f>C19+C27+C30+C33+C34+C35</f>
        <v>99</v>
      </c>
      <c r="D18" s="43">
        <f>D19+D27+D30+D33+D34+D35</f>
        <v>99</v>
      </c>
      <c r="E18" s="43">
        <f>E19+E27+E30+E33+E34+E35</f>
        <v>108.708</v>
      </c>
      <c r="F18" s="44">
        <f>E18/C18*100</f>
        <v>109.8060606060606</v>
      </c>
      <c r="G18" s="43">
        <f>E18/D18*100</f>
        <v>109.8060606060606</v>
      </c>
      <c r="H18" s="43">
        <f>H19+H27+H30+H33+H34+H35</f>
        <v>84.72613</v>
      </c>
      <c r="I18" s="43">
        <f>E18/H18*100</f>
        <v>128.30516394411026</v>
      </c>
      <c r="J18" s="43">
        <f>J19+J27+J30+J33+J34+J35</f>
        <v>23.981870000000008</v>
      </c>
    </row>
    <row r="19" spans="1:10" s="8" customFormat="1" ht="38.25">
      <c r="A19" s="3" t="s">
        <v>23</v>
      </c>
      <c r="B19" s="5" t="s">
        <v>22</v>
      </c>
      <c r="C19" s="10">
        <f>C20+C21+C24+C25+C26</f>
        <v>96</v>
      </c>
      <c r="D19" s="10">
        <f>D20+D21+D24+D25+D26</f>
        <v>96</v>
      </c>
      <c r="E19" s="10">
        <f>E20+E21+E24+E25+E26</f>
        <v>99.697</v>
      </c>
      <c r="F19" s="10">
        <f aca="true" t="shared" si="4" ref="F19:F38">E19/C19*100</f>
        <v>103.85104166666667</v>
      </c>
      <c r="G19" s="20">
        <f>E19/D19*100</f>
        <v>103.85104166666667</v>
      </c>
      <c r="H19" s="10">
        <f>H20+H21+H24+H25+H26</f>
        <v>77.18937</v>
      </c>
      <c r="I19" s="20">
        <f>E19/H19*100</f>
        <v>129.1589761647232</v>
      </c>
      <c r="J19" s="10">
        <f>E19-H19</f>
        <v>22.507630000000006</v>
      </c>
    </row>
    <row r="20" spans="1:10" ht="30" customHeight="1">
      <c r="A20" s="2" t="s">
        <v>52</v>
      </c>
      <c r="B20" s="2" t="s">
        <v>24</v>
      </c>
      <c r="C20" s="11">
        <v>0</v>
      </c>
      <c r="D20" s="11">
        <v>0</v>
      </c>
      <c r="E20" s="11">
        <v>0</v>
      </c>
      <c r="F20" s="11" t="e">
        <f t="shared" si="4"/>
        <v>#DIV/0!</v>
      </c>
      <c r="G20" s="21" t="e">
        <f aca="true" t="shared" si="5" ref="G20:G38">E20/D20*100</f>
        <v>#DIV/0!</v>
      </c>
      <c r="H20" s="11">
        <v>0</v>
      </c>
      <c r="I20" s="21" t="e">
        <f aca="true" t="shared" si="6" ref="I20:I38">E20/H20*100</f>
        <v>#DIV/0!</v>
      </c>
      <c r="J20" s="11">
        <f aca="true" t="shared" si="7" ref="J20:J38">E20-H20</f>
        <v>0</v>
      </c>
    </row>
    <row r="21" spans="1:10" ht="89.25">
      <c r="A21" s="27" t="s">
        <v>26</v>
      </c>
      <c r="B21" s="2" t="s">
        <v>25</v>
      </c>
      <c r="C21" s="11">
        <f>C22+C23</f>
        <v>96</v>
      </c>
      <c r="D21" s="11">
        <f>D22+D23</f>
        <v>96</v>
      </c>
      <c r="E21" s="11">
        <f>E22+E23</f>
        <v>99.697</v>
      </c>
      <c r="F21" s="11">
        <f t="shared" si="4"/>
        <v>103.85104166666667</v>
      </c>
      <c r="G21" s="21">
        <f t="shared" si="5"/>
        <v>103.85104166666667</v>
      </c>
      <c r="H21" s="11">
        <f>H22+H23</f>
        <v>77.18937</v>
      </c>
      <c r="I21" s="21">
        <f t="shared" si="6"/>
        <v>129.1589761647232</v>
      </c>
      <c r="J21" s="11">
        <f t="shared" si="7"/>
        <v>22.507630000000006</v>
      </c>
    </row>
    <row r="22" spans="1:10" ht="18.75" customHeight="1">
      <c r="A22" s="27" t="s">
        <v>65</v>
      </c>
      <c r="B22" s="2" t="s">
        <v>70</v>
      </c>
      <c r="C22" s="11">
        <v>74</v>
      </c>
      <c r="D22" s="11">
        <v>74</v>
      </c>
      <c r="E22" s="11">
        <v>78.109</v>
      </c>
      <c r="F22" s="11">
        <f t="shared" si="4"/>
        <v>105.55270270270269</v>
      </c>
      <c r="G22" s="21">
        <f t="shared" si="5"/>
        <v>105.55270270270269</v>
      </c>
      <c r="H22" s="11">
        <v>37.06657</v>
      </c>
      <c r="I22" s="21">
        <f t="shared" si="6"/>
        <v>210.7262689803777</v>
      </c>
      <c r="J22" s="11">
        <f t="shared" si="7"/>
        <v>41.042429999999996</v>
      </c>
    </row>
    <row r="23" spans="1:10" ht="12.75">
      <c r="A23" s="27" t="s">
        <v>66</v>
      </c>
      <c r="B23" s="2" t="s">
        <v>69</v>
      </c>
      <c r="C23" s="11">
        <v>22</v>
      </c>
      <c r="D23" s="11">
        <v>22</v>
      </c>
      <c r="E23" s="11">
        <v>21.588</v>
      </c>
      <c r="F23" s="11">
        <f t="shared" si="4"/>
        <v>98.12727272727273</v>
      </c>
      <c r="G23" s="21">
        <f t="shared" si="5"/>
        <v>98.12727272727273</v>
      </c>
      <c r="H23" s="11">
        <v>40.1228</v>
      </c>
      <c r="I23" s="21">
        <f t="shared" si="6"/>
        <v>53.80481920504053</v>
      </c>
      <c r="J23" s="11">
        <f t="shared" si="7"/>
        <v>-18.534799999999997</v>
      </c>
    </row>
    <row r="24" spans="1:10" ht="24.75" customHeight="1">
      <c r="A24" s="28" t="s">
        <v>61</v>
      </c>
      <c r="B24" s="28" t="s">
        <v>62</v>
      </c>
      <c r="C24" s="11">
        <v>0</v>
      </c>
      <c r="D24" s="11">
        <v>0</v>
      </c>
      <c r="E24" s="11">
        <v>0</v>
      </c>
      <c r="F24" s="11" t="e">
        <f t="shared" si="4"/>
        <v>#DIV/0!</v>
      </c>
      <c r="G24" s="21" t="e">
        <f t="shared" si="5"/>
        <v>#DIV/0!</v>
      </c>
      <c r="H24" s="11">
        <v>0</v>
      </c>
      <c r="I24" s="21" t="e">
        <f>E24/H24*100</f>
        <v>#DIV/0!</v>
      </c>
      <c r="J24" s="11">
        <f t="shared" si="7"/>
        <v>0</v>
      </c>
    </row>
    <row r="25" spans="1:10" ht="102">
      <c r="A25" s="26" t="s">
        <v>47</v>
      </c>
      <c r="B25" s="2" t="s">
        <v>48</v>
      </c>
      <c r="C25" s="11">
        <v>0</v>
      </c>
      <c r="D25" s="11">
        <v>0</v>
      </c>
      <c r="E25" s="11">
        <v>0</v>
      </c>
      <c r="F25" s="11" t="e">
        <f t="shared" si="4"/>
        <v>#DIV/0!</v>
      </c>
      <c r="G25" s="21" t="e">
        <f t="shared" si="5"/>
        <v>#DIV/0!</v>
      </c>
      <c r="H25" s="11">
        <v>0</v>
      </c>
      <c r="I25" s="21" t="e">
        <f t="shared" si="6"/>
        <v>#DIV/0!</v>
      </c>
      <c r="J25" s="11">
        <f t="shared" si="7"/>
        <v>0</v>
      </c>
    </row>
    <row r="26" spans="1:10" ht="76.5">
      <c r="A26" s="27" t="s">
        <v>28</v>
      </c>
      <c r="B26" s="2" t="s">
        <v>27</v>
      </c>
      <c r="C26" s="11">
        <v>0</v>
      </c>
      <c r="D26" s="11">
        <v>0</v>
      </c>
      <c r="E26" s="11">
        <v>0</v>
      </c>
      <c r="F26" s="11" t="e">
        <f t="shared" si="4"/>
        <v>#DIV/0!</v>
      </c>
      <c r="G26" s="21" t="e">
        <f t="shared" si="5"/>
        <v>#DIV/0!</v>
      </c>
      <c r="H26" s="11">
        <v>0</v>
      </c>
      <c r="I26" s="21" t="e">
        <f t="shared" si="6"/>
        <v>#DIV/0!</v>
      </c>
      <c r="J26" s="11">
        <f t="shared" si="7"/>
        <v>0</v>
      </c>
    </row>
    <row r="27" spans="1:10" ht="31.5" customHeight="1">
      <c r="A27" s="3" t="s">
        <v>57</v>
      </c>
      <c r="B27" s="3" t="s">
        <v>29</v>
      </c>
      <c r="C27" s="10">
        <f>C28+C29</f>
        <v>0</v>
      </c>
      <c r="D27" s="10">
        <f>D28+D29</f>
        <v>0</v>
      </c>
      <c r="E27" s="10">
        <f>E28+E29</f>
        <v>0</v>
      </c>
      <c r="F27" s="11" t="e">
        <f t="shared" si="4"/>
        <v>#DIV/0!</v>
      </c>
      <c r="G27" s="20" t="e">
        <f t="shared" si="5"/>
        <v>#DIV/0!</v>
      </c>
      <c r="H27" s="10">
        <f>H28+H29</f>
        <v>0</v>
      </c>
      <c r="I27" s="20" t="e">
        <f t="shared" si="6"/>
        <v>#DIV/0!</v>
      </c>
      <c r="J27" s="10">
        <f t="shared" si="7"/>
        <v>0</v>
      </c>
    </row>
    <row r="28" spans="1:10" ht="17.25" customHeight="1">
      <c r="A28" s="2" t="s">
        <v>63</v>
      </c>
      <c r="B28" s="3" t="s">
        <v>67</v>
      </c>
      <c r="C28" s="11">
        <v>0</v>
      </c>
      <c r="D28" s="11">
        <v>0</v>
      </c>
      <c r="E28" s="11">
        <v>0</v>
      </c>
      <c r="F28" s="11" t="e">
        <f t="shared" si="4"/>
        <v>#DIV/0!</v>
      </c>
      <c r="G28" s="20" t="e">
        <f t="shared" si="5"/>
        <v>#DIV/0!</v>
      </c>
      <c r="H28" s="11">
        <v>0</v>
      </c>
      <c r="I28" s="20" t="e">
        <f t="shared" si="6"/>
        <v>#DIV/0!</v>
      </c>
      <c r="J28" s="10">
        <f t="shared" si="7"/>
        <v>0</v>
      </c>
    </row>
    <row r="29" spans="1:10" ht="18" customHeight="1">
      <c r="A29" s="2" t="s">
        <v>64</v>
      </c>
      <c r="B29" s="3" t="s">
        <v>68</v>
      </c>
      <c r="C29" s="11">
        <v>0</v>
      </c>
      <c r="D29" s="11">
        <v>0</v>
      </c>
      <c r="E29" s="11">
        <v>0</v>
      </c>
      <c r="F29" s="11" t="e">
        <f t="shared" si="4"/>
        <v>#DIV/0!</v>
      </c>
      <c r="G29" s="20" t="e">
        <f t="shared" si="5"/>
        <v>#DIV/0!</v>
      </c>
      <c r="H29" s="11">
        <v>0</v>
      </c>
      <c r="I29" s="20" t="e">
        <f t="shared" si="6"/>
        <v>#DIV/0!</v>
      </c>
      <c r="J29" s="10">
        <f t="shared" si="7"/>
        <v>0</v>
      </c>
    </row>
    <row r="30" spans="1:10" s="8" customFormat="1" ht="18.75" customHeight="1">
      <c r="A30" s="3" t="s">
        <v>31</v>
      </c>
      <c r="B30" s="3" t="s">
        <v>30</v>
      </c>
      <c r="C30" s="10">
        <f>C31+C32</f>
        <v>0</v>
      </c>
      <c r="D30" s="10">
        <f>D31+D32</f>
        <v>0</v>
      </c>
      <c r="E30" s="10">
        <f>E31+E32</f>
        <v>6.011</v>
      </c>
      <c r="F30" s="10" t="e">
        <f t="shared" si="4"/>
        <v>#DIV/0!</v>
      </c>
      <c r="G30" s="20" t="e">
        <f t="shared" si="5"/>
        <v>#DIV/0!</v>
      </c>
      <c r="H30" s="10">
        <f>H31+H32</f>
        <v>2.73776</v>
      </c>
      <c r="I30" s="20">
        <f t="shared" si="6"/>
        <v>219.55905557828297</v>
      </c>
      <c r="J30" s="10">
        <f t="shared" si="7"/>
        <v>3.27324</v>
      </c>
    </row>
    <row r="31" spans="1:10" ht="15" customHeight="1">
      <c r="A31" s="27" t="s">
        <v>32</v>
      </c>
      <c r="B31" s="2" t="s">
        <v>40</v>
      </c>
      <c r="C31" s="11">
        <v>0</v>
      </c>
      <c r="D31" s="11">
        <v>0</v>
      </c>
      <c r="E31" s="11">
        <v>0</v>
      </c>
      <c r="F31" s="11" t="e">
        <f t="shared" si="4"/>
        <v>#DIV/0!</v>
      </c>
      <c r="G31" s="21" t="e">
        <f t="shared" si="5"/>
        <v>#DIV/0!</v>
      </c>
      <c r="H31" s="11">
        <v>0</v>
      </c>
      <c r="I31" s="21" t="e">
        <f t="shared" si="6"/>
        <v>#DIV/0!</v>
      </c>
      <c r="J31" s="11">
        <f t="shared" si="7"/>
        <v>0</v>
      </c>
    </row>
    <row r="32" spans="1:10" ht="51.75" customHeight="1">
      <c r="A32" s="27" t="s">
        <v>58</v>
      </c>
      <c r="B32" s="2" t="s">
        <v>41</v>
      </c>
      <c r="C32" s="11">
        <v>0</v>
      </c>
      <c r="D32" s="11">
        <v>0</v>
      </c>
      <c r="E32" s="11">
        <v>6.011</v>
      </c>
      <c r="F32" s="11" t="e">
        <f t="shared" si="4"/>
        <v>#DIV/0!</v>
      </c>
      <c r="G32" s="21" t="e">
        <f t="shared" si="5"/>
        <v>#DIV/0!</v>
      </c>
      <c r="H32" s="11">
        <v>2.73776</v>
      </c>
      <c r="I32" s="21">
        <f t="shared" si="6"/>
        <v>219.55905557828297</v>
      </c>
      <c r="J32" s="11">
        <f t="shared" si="7"/>
        <v>3.27324</v>
      </c>
    </row>
    <row r="33" spans="1:10" ht="16.5" customHeight="1">
      <c r="A33" s="2" t="s">
        <v>35</v>
      </c>
      <c r="B33" s="3" t="s">
        <v>34</v>
      </c>
      <c r="C33" s="11">
        <v>0</v>
      </c>
      <c r="D33" s="11">
        <v>0</v>
      </c>
      <c r="E33" s="11">
        <v>0</v>
      </c>
      <c r="F33" s="11" t="e">
        <f t="shared" si="4"/>
        <v>#DIV/0!</v>
      </c>
      <c r="G33" s="20" t="e">
        <f t="shared" si="5"/>
        <v>#DIV/0!</v>
      </c>
      <c r="H33" s="11">
        <v>0</v>
      </c>
      <c r="I33" s="20" t="e">
        <f t="shared" si="6"/>
        <v>#DIV/0!</v>
      </c>
      <c r="J33" s="10">
        <f t="shared" si="7"/>
        <v>0</v>
      </c>
    </row>
    <row r="34" spans="1:10" ht="15" customHeight="1">
      <c r="A34" s="2" t="s">
        <v>36</v>
      </c>
      <c r="B34" s="3" t="s">
        <v>38</v>
      </c>
      <c r="C34" s="11">
        <v>3</v>
      </c>
      <c r="D34" s="11">
        <v>3</v>
      </c>
      <c r="E34" s="11">
        <v>3</v>
      </c>
      <c r="F34" s="11">
        <f t="shared" si="4"/>
        <v>100</v>
      </c>
      <c r="G34" s="20">
        <f t="shared" si="5"/>
        <v>100</v>
      </c>
      <c r="H34" s="11">
        <v>3</v>
      </c>
      <c r="I34" s="20">
        <f t="shared" si="6"/>
        <v>100</v>
      </c>
      <c r="J34" s="10">
        <f t="shared" si="7"/>
        <v>0</v>
      </c>
    </row>
    <row r="35" spans="1:10" s="8" customFormat="1" ht="16.5" customHeight="1">
      <c r="A35" s="3" t="s">
        <v>39</v>
      </c>
      <c r="B35" s="3" t="s">
        <v>37</v>
      </c>
      <c r="C35" s="10">
        <f>C36+C37+C38</f>
        <v>0</v>
      </c>
      <c r="D35" s="10">
        <f>D36+D37+D38</f>
        <v>0</v>
      </c>
      <c r="E35" s="10">
        <f>E36+E37+E38</f>
        <v>0</v>
      </c>
      <c r="F35" s="10" t="e">
        <f t="shared" si="4"/>
        <v>#DIV/0!</v>
      </c>
      <c r="G35" s="20" t="e">
        <f t="shared" si="5"/>
        <v>#DIV/0!</v>
      </c>
      <c r="H35" s="10">
        <f>H36+H37+H38</f>
        <v>1.799</v>
      </c>
      <c r="I35" s="20">
        <f t="shared" si="6"/>
        <v>0</v>
      </c>
      <c r="J35" s="10">
        <f t="shared" si="7"/>
        <v>-1.799</v>
      </c>
    </row>
    <row r="36" spans="1:10" ht="16.5" customHeight="1">
      <c r="A36" s="2" t="s">
        <v>43</v>
      </c>
      <c r="B36" s="2" t="s">
        <v>42</v>
      </c>
      <c r="C36" s="11">
        <v>0</v>
      </c>
      <c r="D36" s="11">
        <v>0</v>
      </c>
      <c r="E36" s="11">
        <v>0</v>
      </c>
      <c r="F36" s="11" t="e">
        <f t="shared" si="4"/>
        <v>#DIV/0!</v>
      </c>
      <c r="G36" s="21" t="e">
        <f t="shared" si="5"/>
        <v>#DIV/0!</v>
      </c>
      <c r="H36" s="11">
        <v>1.799</v>
      </c>
      <c r="I36" s="21">
        <f t="shared" si="6"/>
        <v>0</v>
      </c>
      <c r="J36" s="11">
        <f t="shared" si="7"/>
        <v>-1.799</v>
      </c>
    </row>
    <row r="37" spans="1:10" ht="12.75">
      <c r="A37" s="2" t="s">
        <v>44</v>
      </c>
      <c r="B37" s="2" t="s">
        <v>45</v>
      </c>
      <c r="C37" s="11">
        <v>0</v>
      </c>
      <c r="D37" s="11">
        <v>0</v>
      </c>
      <c r="E37" s="11">
        <v>0</v>
      </c>
      <c r="F37" s="11" t="e">
        <f t="shared" si="4"/>
        <v>#DIV/0!</v>
      </c>
      <c r="G37" s="21" t="e">
        <f t="shared" si="5"/>
        <v>#DIV/0!</v>
      </c>
      <c r="H37" s="11">
        <v>0</v>
      </c>
      <c r="I37" s="21" t="e">
        <f t="shared" si="6"/>
        <v>#DIV/0!</v>
      </c>
      <c r="J37" s="11">
        <f t="shared" si="7"/>
        <v>0</v>
      </c>
    </row>
    <row r="38" spans="1:10" ht="12.75">
      <c r="A38" s="2" t="s">
        <v>53</v>
      </c>
      <c r="B38" s="2" t="s">
        <v>54</v>
      </c>
      <c r="C38" s="11">
        <v>0</v>
      </c>
      <c r="D38" s="11">
        <v>0</v>
      </c>
      <c r="E38" s="11">
        <v>0</v>
      </c>
      <c r="F38" s="11" t="e">
        <f t="shared" si="4"/>
        <v>#DIV/0!</v>
      </c>
      <c r="G38" s="21" t="e">
        <f t="shared" si="5"/>
        <v>#DIV/0!</v>
      </c>
      <c r="H38" s="11">
        <v>0</v>
      </c>
      <c r="I38" s="21" t="e">
        <f t="shared" si="6"/>
        <v>#DIV/0!</v>
      </c>
      <c r="J38" s="11">
        <f t="shared" si="7"/>
        <v>0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30" zoomScaleNormal="13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" sqref="C13"/>
    </sheetView>
  </sheetViews>
  <sheetFormatPr defaultColWidth="9.28125" defaultRowHeight="15"/>
  <cols>
    <col min="1" max="1" width="41.7109375" style="7" customWidth="1"/>
    <col min="2" max="2" width="23.7109375" style="7" customWidth="1"/>
    <col min="3" max="3" width="17.28125" style="7" customWidth="1"/>
    <col min="4" max="6" width="13.28125" style="7" customWidth="1"/>
    <col min="7" max="7" width="11.28125" style="7" customWidth="1"/>
    <col min="8" max="8" width="13.28125" style="7" customWidth="1"/>
    <col min="9" max="9" width="13.57421875" style="7" customWidth="1"/>
    <col min="10" max="10" width="15.28125" style="7" customWidth="1"/>
    <col min="11" max="16384" width="9.28125" style="7" customWidth="1"/>
  </cols>
  <sheetData>
    <row r="1" spans="1:11" ht="24" customHeight="1">
      <c r="A1" s="12" t="s">
        <v>130</v>
      </c>
      <c r="B1" s="13"/>
      <c r="C1" s="13"/>
      <c r="J1" s="9" t="s">
        <v>46</v>
      </c>
      <c r="K1" s="9"/>
    </row>
    <row r="3" spans="1:10" s="15" customFormat="1" ht="67.5" customHeight="1">
      <c r="A3" s="14" t="s">
        <v>2</v>
      </c>
      <c r="B3" s="14" t="s">
        <v>3</v>
      </c>
      <c r="C3" s="14" t="s">
        <v>81</v>
      </c>
      <c r="D3" s="14" t="s">
        <v>82</v>
      </c>
      <c r="E3" s="14" t="s">
        <v>83</v>
      </c>
      <c r="F3" s="14" t="s">
        <v>59</v>
      </c>
      <c r="G3" s="14" t="s">
        <v>60</v>
      </c>
      <c r="H3" s="14" t="s">
        <v>86</v>
      </c>
      <c r="I3" s="14" t="s">
        <v>88</v>
      </c>
      <c r="J3" s="14" t="s">
        <v>84</v>
      </c>
    </row>
    <row r="4" spans="1:10" s="8" customFormat="1" ht="21" customHeight="1">
      <c r="A4" s="38" t="s">
        <v>4</v>
      </c>
      <c r="B4" s="39" t="s">
        <v>8</v>
      </c>
      <c r="C4" s="40">
        <f>C5+C18</f>
        <v>255</v>
      </c>
      <c r="D4" s="40">
        <f>D5+D18</f>
        <v>255</v>
      </c>
      <c r="E4" s="40">
        <f>E5+E18</f>
        <v>241.35</v>
      </c>
      <c r="F4" s="40">
        <f>E4/C4*100</f>
        <v>94.6470588235294</v>
      </c>
      <c r="G4" s="40">
        <f>E4/D4*100</f>
        <v>94.6470588235294</v>
      </c>
      <c r="H4" s="40">
        <f>H5+H18</f>
        <v>233.29854000000003</v>
      </c>
      <c r="I4" s="40">
        <f>E4/H4*100</f>
        <v>103.45114032861069</v>
      </c>
      <c r="J4" s="40">
        <f>J5+J18</f>
        <v>8.051459999999983</v>
      </c>
    </row>
    <row r="5" spans="1:10" s="8" customFormat="1" ht="12.75">
      <c r="A5" s="35" t="s">
        <v>5</v>
      </c>
      <c r="B5" s="36"/>
      <c r="C5" s="37">
        <f>C6+C7+C11+C16+C17</f>
        <v>249</v>
      </c>
      <c r="D5" s="37">
        <f>D6+D7+D11+D16+D17</f>
        <v>249</v>
      </c>
      <c r="E5" s="37">
        <f>E6+E7+E11+E16+E17</f>
        <v>237.35</v>
      </c>
      <c r="F5" s="37">
        <f>E5/C5*100</f>
        <v>95.32128514056225</v>
      </c>
      <c r="G5" s="37">
        <f>E5/D5*100</f>
        <v>95.32128514056225</v>
      </c>
      <c r="H5" s="37">
        <f>H6+H7+H11+H16+H17</f>
        <v>236.03054000000003</v>
      </c>
      <c r="I5" s="37">
        <f>E5/H5*100</f>
        <v>100.55902087924721</v>
      </c>
      <c r="J5" s="37">
        <f>J6+J7+J11+J16+J17</f>
        <v>1.319459999999983</v>
      </c>
    </row>
    <row r="6" spans="1:10" ht="15.75" customHeight="1">
      <c r="A6" s="4" t="s">
        <v>6</v>
      </c>
      <c r="B6" s="5" t="s">
        <v>7</v>
      </c>
      <c r="C6" s="11">
        <v>35</v>
      </c>
      <c r="D6" s="11">
        <v>35</v>
      </c>
      <c r="E6" s="11">
        <v>42.952</v>
      </c>
      <c r="F6" s="11">
        <f>E6/C6*100</f>
        <v>122.71999999999998</v>
      </c>
      <c r="G6" s="22">
        <f>E6/D6*100</f>
        <v>122.71999999999998</v>
      </c>
      <c r="H6" s="11">
        <v>50.44929</v>
      </c>
      <c r="I6" s="16">
        <f>E6/H6*100</f>
        <v>85.13895834807586</v>
      </c>
      <c r="J6" s="17">
        <f>E6-H6</f>
        <v>-7.49729</v>
      </c>
    </row>
    <row r="7" spans="1:10" s="8" customFormat="1" ht="15.75" customHeight="1">
      <c r="A7" s="3" t="s">
        <v>9</v>
      </c>
      <c r="B7" s="5" t="s">
        <v>10</v>
      </c>
      <c r="C7" s="10">
        <f>C8+C9+C10</f>
        <v>15</v>
      </c>
      <c r="D7" s="10">
        <f>D8+D9+D10</f>
        <v>15</v>
      </c>
      <c r="E7" s="10">
        <f>E8+E9+E10</f>
        <v>4.888</v>
      </c>
      <c r="F7" s="10">
        <f aca="true" t="shared" si="0" ref="F7:F17">E7/C7*100</f>
        <v>32.586666666666666</v>
      </c>
      <c r="G7" s="23">
        <f aca="true" t="shared" si="1" ref="G7:G17">E7/D7*100</f>
        <v>32.586666666666666</v>
      </c>
      <c r="H7" s="10">
        <f>H8+H9+H10</f>
        <v>6.73597</v>
      </c>
      <c r="I7" s="18">
        <f aca="true" t="shared" si="2" ref="I7:I17">E7/H7*100</f>
        <v>72.56564384936394</v>
      </c>
      <c r="J7" s="19">
        <f aca="true" t="shared" si="3" ref="J7:J17">E7-H7</f>
        <v>-1.8479700000000001</v>
      </c>
    </row>
    <row r="8" spans="1:10" ht="25.5">
      <c r="A8" s="1" t="s">
        <v>0</v>
      </c>
      <c r="B8" s="6" t="s">
        <v>55</v>
      </c>
      <c r="C8" s="11">
        <v>0</v>
      </c>
      <c r="D8" s="11">
        <v>0</v>
      </c>
      <c r="E8" s="11">
        <v>0</v>
      </c>
      <c r="F8" s="11" t="e">
        <f t="shared" si="0"/>
        <v>#DIV/0!</v>
      </c>
      <c r="G8" s="22" t="e">
        <f t="shared" si="1"/>
        <v>#DIV/0!</v>
      </c>
      <c r="H8" s="11">
        <v>0</v>
      </c>
      <c r="I8" s="16" t="e">
        <f t="shared" si="2"/>
        <v>#DIV/0!</v>
      </c>
      <c r="J8" s="17">
        <f t="shared" si="3"/>
        <v>0</v>
      </c>
    </row>
    <row r="9" spans="1:10" ht="12.75">
      <c r="A9" s="1" t="s">
        <v>1</v>
      </c>
      <c r="B9" s="6" t="s">
        <v>56</v>
      </c>
      <c r="C9" s="11">
        <v>15</v>
      </c>
      <c r="D9" s="11">
        <v>15</v>
      </c>
      <c r="E9" s="11">
        <v>4.888</v>
      </c>
      <c r="F9" s="11">
        <f t="shared" si="0"/>
        <v>32.586666666666666</v>
      </c>
      <c r="G9" s="22">
        <f t="shared" si="1"/>
        <v>32.586666666666666</v>
      </c>
      <c r="H9" s="11">
        <v>6.73597</v>
      </c>
      <c r="I9" s="16">
        <f t="shared" si="2"/>
        <v>72.56564384936394</v>
      </c>
      <c r="J9" s="17">
        <f t="shared" si="3"/>
        <v>-1.8479700000000001</v>
      </c>
    </row>
    <row r="10" spans="1:10" ht="25.5">
      <c r="A10" s="1" t="s">
        <v>49</v>
      </c>
      <c r="B10" s="6" t="s">
        <v>50</v>
      </c>
      <c r="C10" s="11">
        <v>0</v>
      </c>
      <c r="D10" s="11">
        <v>0</v>
      </c>
      <c r="E10" s="11">
        <v>0</v>
      </c>
      <c r="F10" s="11" t="e">
        <f t="shared" si="0"/>
        <v>#DIV/0!</v>
      </c>
      <c r="G10" s="22" t="e">
        <f t="shared" si="1"/>
        <v>#DIV/0!</v>
      </c>
      <c r="H10" s="11">
        <v>0</v>
      </c>
      <c r="I10" s="16" t="e">
        <f t="shared" si="2"/>
        <v>#DIV/0!</v>
      </c>
      <c r="J10" s="17">
        <f t="shared" si="3"/>
        <v>0</v>
      </c>
    </row>
    <row r="11" spans="1:10" s="8" customFormat="1" ht="17.25" customHeight="1">
      <c r="A11" s="4" t="s">
        <v>13</v>
      </c>
      <c r="B11" s="5" t="s">
        <v>14</v>
      </c>
      <c r="C11" s="10">
        <f>C12+C13</f>
        <v>199</v>
      </c>
      <c r="D11" s="10">
        <f>D12+D13</f>
        <v>199</v>
      </c>
      <c r="E11" s="10">
        <f>E12+E13</f>
        <v>189.791</v>
      </c>
      <c r="F11" s="10">
        <f t="shared" si="0"/>
        <v>95.37236180904523</v>
      </c>
      <c r="G11" s="24">
        <f t="shared" si="1"/>
        <v>95.37236180904523</v>
      </c>
      <c r="H11" s="10">
        <f>H12+H13</f>
        <v>173.10266000000001</v>
      </c>
      <c r="I11" s="20">
        <f t="shared" si="2"/>
        <v>109.64071840374953</v>
      </c>
      <c r="J11" s="19">
        <f t="shared" si="3"/>
        <v>16.688339999999982</v>
      </c>
    </row>
    <row r="12" spans="1:10" ht="12.75">
      <c r="A12" s="1" t="s">
        <v>51</v>
      </c>
      <c r="B12" s="6" t="s">
        <v>15</v>
      </c>
      <c r="C12" s="11">
        <v>32</v>
      </c>
      <c r="D12" s="11">
        <v>32</v>
      </c>
      <c r="E12" s="11">
        <v>38.545</v>
      </c>
      <c r="F12" s="11">
        <f t="shared" si="0"/>
        <v>120.453125</v>
      </c>
      <c r="G12" s="25">
        <f t="shared" si="1"/>
        <v>120.453125</v>
      </c>
      <c r="H12" s="11">
        <v>31.449</v>
      </c>
      <c r="I12" s="21">
        <f t="shared" si="2"/>
        <v>122.56351553308531</v>
      </c>
      <c r="J12" s="17">
        <f t="shared" si="3"/>
        <v>7.096</v>
      </c>
    </row>
    <row r="13" spans="1:10" ht="12.75">
      <c r="A13" s="33" t="s">
        <v>76</v>
      </c>
      <c r="B13" s="34" t="s">
        <v>77</v>
      </c>
      <c r="C13" s="11">
        <f>C14+C15</f>
        <v>167</v>
      </c>
      <c r="D13" s="11">
        <f>D14+D15</f>
        <v>167</v>
      </c>
      <c r="E13" s="11">
        <f>E14+E15</f>
        <v>151.246</v>
      </c>
      <c r="F13" s="11">
        <f t="shared" si="0"/>
        <v>90.56646706586827</v>
      </c>
      <c r="G13" s="25">
        <f t="shared" si="1"/>
        <v>90.56646706586827</v>
      </c>
      <c r="H13" s="11">
        <f>H14+H15</f>
        <v>141.65366</v>
      </c>
      <c r="I13" s="21">
        <f t="shared" si="2"/>
        <v>106.77168524978458</v>
      </c>
      <c r="J13" s="17">
        <f t="shared" si="3"/>
        <v>9.592340000000007</v>
      </c>
    </row>
    <row r="14" spans="1:10" ht="12.75">
      <c r="A14" s="33" t="s">
        <v>73</v>
      </c>
      <c r="B14" s="34" t="s">
        <v>78</v>
      </c>
      <c r="C14" s="11">
        <v>52</v>
      </c>
      <c r="D14" s="11">
        <v>52</v>
      </c>
      <c r="E14" s="11">
        <v>47.743</v>
      </c>
      <c r="F14" s="11"/>
      <c r="G14" s="25"/>
      <c r="H14" s="11">
        <v>32.4176</v>
      </c>
      <c r="I14" s="21"/>
      <c r="J14" s="17"/>
    </row>
    <row r="15" spans="1:10" ht="12.75">
      <c r="A15" s="33" t="s">
        <v>74</v>
      </c>
      <c r="B15" s="34" t="s">
        <v>79</v>
      </c>
      <c r="C15" s="11">
        <v>115</v>
      </c>
      <c r="D15" s="11">
        <v>115</v>
      </c>
      <c r="E15" s="11">
        <v>103.503</v>
      </c>
      <c r="F15" s="11"/>
      <c r="G15" s="25"/>
      <c r="H15" s="11">
        <v>109.23606</v>
      </c>
      <c r="I15" s="21"/>
      <c r="J15" s="17"/>
    </row>
    <row r="16" spans="1:10" ht="12" customHeight="1">
      <c r="A16" s="3" t="s">
        <v>18</v>
      </c>
      <c r="B16" s="5" t="s">
        <v>17</v>
      </c>
      <c r="C16" s="10">
        <v>0</v>
      </c>
      <c r="D16" s="10">
        <v>0</v>
      </c>
      <c r="E16" s="10">
        <v>0</v>
      </c>
      <c r="F16" s="11" t="e">
        <f t="shared" si="0"/>
        <v>#DIV/0!</v>
      </c>
      <c r="G16" s="24" t="e">
        <f t="shared" si="1"/>
        <v>#DIV/0!</v>
      </c>
      <c r="H16" s="10">
        <v>6.3</v>
      </c>
      <c r="I16" s="20">
        <f t="shared" si="2"/>
        <v>0</v>
      </c>
      <c r="J16" s="19">
        <f t="shared" si="3"/>
        <v>-6.3</v>
      </c>
    </row>
    <row r="17" spans="1:10" ht="38.25">
      <c r="A17" s="3" t="s">
        <v>20</v>
      </c>
      <c r="B17" s="5" t="s">
        <v>19</v>
      </c>
      <c r="C17" s="10">
        <v>0</v>
      </c>
      <c r="D17" s="10">
        <v>0</v>
      </c>
      <c r="E17" s="10">
        <v>-0.281</v>
      </c>
      <c r="F17" s="11" t="e">
        <f t="shared" si="0"/>
        <v>#DIV/0!</v>
      </c>
      <c r="G17" s="24" t="e">
        <f t="shared" si="1"/>
        <v>#DIV/0!</v>
      </c>
      <c r="H17" s="10">
        <v>-0.55738</v>
      </c>
      <c r="I17" s="20">
        <f t="shared" si="2"/>
        <v>50.41443898238186</v>
      </c>
      <c r="J17" s="19">
        <f t="shared" si="3"/>
        <v>0.27637999999999996</v>
      </c>
    </row>
    <row r="18" spans="1:10" ht="12.75">
      <c r="A18" s="41" t="s">
        <v>21</v>
      </c>
      <c r="B18" s="42"/>
      <c r="C18" s="43">
        <f>C19+C27+C30+C33+C34+C35</f>
        <v>6</v>
      </c>
      <c r="D18" s="43">
        <f>D19+D27+D30+D33+D34+D35</f>
        <v>6</v>
      </c>
      <c r="E18" s="43">
        <f>E19+E27+E30+E33+E34+E35</f>
        <v>4</v>
      </c>
      <c r="F18" s="44">
        <f>E18/C18*100</f>
        <v>66.66666666666666</v>
      </c>
      <c r="G18" s="43">
        <f>E18/D18*100</f>
        <v>66.66666666666666</v>
      </c>
      <c r="H18" s="43">
        <f>H19+H27+H30+H33+H34+H35</f>
        <v>-2.7319999999999998</v>
      </c>
      <c r="I18" s="43">
        <f>E18/H18*100</f>
        <v>-146.41288433382138</v>
      </c>
      <c r="J18" s="43">
        <f>J19+J27+J30+J33+J34+J35</f>
        <v>6.731999999999999</v>
      </c>
    </row>
    <row r="19" spans="1:10" s="8" customFormat="1" ht="38.25">
      <c r="A19" s="3" t="s">
        <v>23</v>
      </c>
      <c r="B19" s="5" t="s">
        <v>22</v>
      </c>
      <c r="C19" s="10">
        <f>C20+C21+C24+C25+C26</f>
        <v>5</v>
      </c>
      <c r="D19" s="10">
        <f>D20+D21+D24+D25+D26</f>
        <v>5</v>
      </c>
      <c r="E19" s="10">
        <f>E20+E21+E24+E25+E26</f>
        <v>3</v>
      </c>
      <c r="F19" s="10">
        <f aca="true" t="shared" si="4" ref="F19:F38">E19/C19*100</f>
        <v>60</v>
      </c>
      <c r="G19" s="20">
        <f>E19/D19*100</f>
        <v>60</v>
      </c>
      <c r="H19" s="10">
        <f>H20+H21+H24+H25+H26</f>
        <v>3.568</v>
      </c>
      <c r="I19" s="20">
        <f>E19/H19*100</f>
        <v>84.08071748878923</v>
      </c>
      <c r="J19" s="10">
        <f>E19-H19</f>
        <v>-0.5680000000000001</v>
      </c>
    </row>
    <row r="20" spans="1:10" ht="30" customHeight="1">
      <c r="A20" s="2" t="s">
        <v>52</v>
      </c>
      <c r="B20" s="2" t="s">
        <v>24</v>
      </c>
      <c r="C20" s="11">
        <v>0</v>
      </c>
      <c r="D20" s="11">
        <v>0</v>
      </c>
      <c r="E20" s="11">
        <v>0</v>
      </c>
      <c r="F20" s="11" t="e">
        <f t="shared" si="4"/>
        <v>#DIV/0!</v>
      </c>
      <c r="G20" s="21" t="e">
        <f aca="true" t="shared" si="5" ref="G20:G38">E20/D20*100</f>
        <v>#DIV/0!</v>
      </c>
      <c r="H20" s="11">
        <v>0</v>
      </c>
      <c r="I20" s="21" t="e">
        <f aca="true" t="shared" si="6" ref="I20:I38">E20/H20*100</f>
        <v>#DIV/0!</v>
      </c>
      <c r="J20" s="11">
        <f aca="true" t="shared" si="7" ref="J20:J38">E20-H20</f>
        <v>0</v>
      </c>
    </row>
    <row r="21" spans="1:10" ht="89.25">
      <c r="A21" s="27" t="s">
        <v>26</v>
      </c>
      <c r="B21" s="2" t="s">
        <v>25</v>
      </c>
      <c r="C21" s="11">
        <f>C22+C23</f>
        <v>5</v>
      </c>
      <c r="D21" s="11">
        <f>D22+D23</f>
        <v>5</v>
      </c>
      <c r="E21" s="11">
        <f>E22+E23</f>
        <v>3</v>
      </c>
      <c r="F21" s="11">
        <f t="shared" si="4"/>
        <v>60</v>
      </c>
      <c r="G21" s="21">
        <f t="shared" si="5"/>
        <v>60</v>
      </c>
      <c r="H21" s="11">
        <f>H22+H23</f>
        <v>3.568</v>
      </c>
      <c r="I21" s="21">
        <f t="shared" si="6"/>
        <v>84.08071748878923</v>
      </c>
      <c r="J21" s="11">
        <f t="shared" si="7"/>
        <v>-0.5680000000000001</v>
      </c>
    </row>
    <row r="22" spans="1:10" ht="14.25" customHeight="1">
      <c r="A22" s="27" t="s">
        <v>65</v>
      </c>
      <c r="B22" s="2" t="s">
        <v>70</v>
      </c>
      <c r="C22" s="11">
        <v>5</v>
      </c>
      <c r="D22" s="11">
        <v>5</v>
      </c>
      <c r="E22" s="11">
        <v>3</v>
      </c>
      <c r="F22" s="11">
        <f t="shared" si="4"/>
        <v>60</v>
      </c>
      <c r="G22" s="21">
        <f t="shared" si="5"/>
        <v>60</v>
      </c>
      <c r="H22" s="11">
        <v>3.568</v>
      </c>
      <c r="I22" s="21">
        <f t="shared" si="6"/>
        <v>84.08071748878923</v>
      </c>
      <c r="J22" s="11">
        <f t="shared" si="7"/>
        <v>-0.5680000000000001</v>
      </c>
    </row>
    <row r="23" spans="1:10" ht="12.75">
      <c r="A23" s="27" t="s">
        <v>66</v>
      </c>
      <c r="B23" s="2" t="s">
        <v>69</v>
      </c>
      <c r="C23" s="11">
        <v>0</v>
      </c>
      <c r="D23" s="11">
        <v>0</v>
      </c>
      <c r="E23" s="11">
        <v>0</v>
      </c>
      <c r="F23" s="11" t="e">
        <f t="shared" si="4"/>
        <v>#DIV/0!</v>
      </c>
      <c r="G23" s="21" t="e">
        <f t="shared" si="5"/>
        <v>#DIV/0!</v>
      </c>
      <c r="H23" s="11">
        <v>0</v>
      </c>
      <c r="I23" s="21" t="e">
        <f t="shared" si="6"/>
        <v>#DIV/0!</v>
      </c>
      <c r="J23" s="11">
        <f t="shared" si="7"/>
        <v>0</v>
      </c>
    </row>
    <row r="24" spans="1:10" ht="24.75" customHeight="1">
      <c r="A24" s="28" t="s">
        <v>61</v>
      </c>
      <c r="B24" s="28" t="s">
        <v>62</v>
      </c>
      <c r="C24" s="11">
        <v>0</v>
      </c>
      <c r="D24" s="11">
        <v>0</v>
      </c>
      <c r="E24" s="11">
        <v>0</v>
      </c>
      <c r="F24" s="11" t="e">
        <f t="shared" si="4"/>
        <v>#DIV/0!</v>
      </c>
      <c r="G24" s="21" t="e">
        <f t="shared" si="5"/>
        <v>#DIV/0!</v>
      </c>
      <c r="H24" s="11">
        <v>0</v>
      </c>
      <c r="I24" s="21" t="e">
        <f>E24/H24*100</f>
        <v>#DIV/0!</v>
      </c>
      <c r="J24" s="11">
        <f t="shared" si="7"/>
        <v>0</v>
      </c>
    </row>
    <row r="25" spans="1:10" ht="98.25" customHeight="1">
      <c r="A25" s="26" t="s">
        <v>47</v>
      </c>
      <c r="B25" s="2" t="s">
        <v>48</v>
      </c>
      <c r="C25" s="11">
        <v>0</v>
      </c>
      <c r="D25" s="11">
        <v>0</v>
      </c>
      <c r="E25" s="11">
        <v>0</v>
      </c>
      <c r="F25" s="11" t="e">
        <f t="shared" si="4"/>
        <v>#DIV/0!</v>
      </c>
      <c r="G25" s="21" t="e">
        <f t="shared" si="5"/>
        <v>#DIV/0!</v>
      </c>
      <c r="H25" s="11">
        <v>0</v>
      </c>
      <c r="I25" s="21" t="e">
        <f t="shared" si="6"/>
        <v>#DIV/0!</v>
      </c>
      <c r="J25" s="11">
        <f t="shared" si="7"/>
        <v>0</v>
      </c>
    </row>
    <row r="26" spans="1:10" ht="76.5">
      <c r="A26" s="27" t="s">
        <v>28</v>
      </c>
      <c r="B26" s="2" t="s">
        <v>27</v>
      </c>
      <c r="C26" s="11">
        <v>0</v>
      </c>
      <c r="D26" s="11">
        <v>0</v>
      </c>
      <c r="E26" s="11">
        <v>0</v>
      </c>
      <c r="F26" s="11" t="e">
        <f t="shared" si="4"/>
        <v>#DIV/0!</v>
      </c>
      <c r="G26" s="21" t="e">
        <f t="shared" si="5"/>
        <v>#DIV/0!</v>
      </c>
      <c r="H26" s="11">
        <v>0</v>
      </c>
      <c r="I26" s="21" t="e">
        <f t="shared" si="6"/>
        <v>#DIV/0!</v>
      </c>
      <c r="J26" s="11">
        <f t="shared" si="7"/>
        <v>0</v>
      </c>
    </row>
    <row r="27" spans="1:10" ht="30.75" customHeight="1">
      <c r="A27" s="3" t="s">
        <v>57</v>
      </c>
      <c r="B27" s="3" t="s">
        <v>29</v>
      </c>
      <c r="C27" s="10">
        <f>C28+C29</f>
        <v>0</v>
      </c>
      <c r="D27" s="10">
        <f>D28+D29</f>
        <v>0</v>
      </c>
      <c r="E27" s="10">
        <f>E28+E29</f>
        <v>0</v>
      </c>
      <c r="F27" s="11" t="e">
        <f t="shared" si="4"/>
        <v>#DIV/0!</v>
      </c>
      <c r="G27" s="20" t="e">
        <f t="shared" si="5"/>
        <v>#DIV/0!</v>
      </c>
      <c r="H27" s="10">
        <f>H28+H29</f>
        <v>0</v>
      </c>
      <c r="I27" s="20" t="e">
        <f t="shared" si="6"/>
        <v>#DIV/0!</v>
      </c>
      <c r="J27" s="10">
        <f t="shared" si="7"/>
        <v>0</v>
      </c>
    </row>
    <row r="28" spans="1:10" ht="17.25" customHeight="1">
      <c r="A28" s="2" t="s">
        <v>63</v>
      </c>
      <c r="B28" s="3" t="s">
        <v>67</v>
      </c>
      <c r="C28" s="11">
        <v>0</v>
      </c>
      <c r="D28" s="11">
        <v>0</v>
      </c>
      <c r="E28" s="11">
        <v>0</v>
      </c>
      <c r="F28" s="11" t="e">
        <f t="shared" si="4"/>
        <v>#DIV/0!</v>
      </c>
      <c r="G28" s="20" t="e">
        <f t="shared" si="5"/>
        <v>#DIV/0!</v>
      </c>
      <c r="H28" s="11">
        <v>0</v>
      </c>
      <c r="I28" s="20" t="e">
        <f t="shared" si="6"/>
        <v>#DIV/0!</v>
      </c>
      <c r="J28" s="10">
        <f t="shared" si="7"/>
        <v>0</v>
      </c>
    </row>
    <row r="29" spans="1:10" ht="18" customHeight="1">
      <c r="A29" s="2" t="s">
        <v>64</v>
      </c>
      <c r="B29" s="3" t="s">
        <v>68</v>
      </c>
      <c r="C29" s="11">
        <v>0</v>
      </c>
      <c r="D29" s="11">
        <v>0</v>
      </c>
      <c r="E29" s="11">
        <v>0</v>
      </c>
      <c r="F29" s="11" t="e">
        <f t="shared" si="4"/>
        <v>#DIV/0!</v>
      </c>
      <c r="G29" s="20" t="e">
        <f t="shared" si="5"/>
        <v>#DIV/0!</v>
      </c>
      <c r="H29" s="11">
        <v>0</v>
      </c>
      <c r="I29" s="20" t="e">
        <f t="shared" si="6"/>
        <v>#DIV/0!</v>
      </c>
      <c r="J29" s="10">
        <f t="shared" si="7"/>
        <v>0</v>
      </c>
    </row>
    <row r="30" spans="1:10" s="8" customFormat="1" ht="25.5">
      <c r="A30" s="3" t="s">
        <v>31</v>
      </c>
      <c r="B30" s="3" t="s">
        <v>30</v>
      </c>
      <c r="C30" s="10">
        <f>C31+C32</f>
        <v>0</v>
      </c>
      <c r="D30" s="10">
        <f>D31+D32</f>
        <v>0</v>
      </c>
      <c r="E30" s="10">
        <f>E31+E32</f>
        <v>0</v>
      </c>
      <c r="F30" s="10" t="e">
        <f t="shared" si="4"/>
        <v>#DIV/0!</v>
      </c>
      <c r="G30" s="20" t="e">
        <f t="shared" si="5"/>
        <v>#DIV/0!</v>
      </c>
      <c r="H30" s="10">
        <f>H31+H32</f>
        <v>0</v>
      </c>
      <c r="I30" s="20" t="e">
        <f t="shared" si="6"/>
        <v>#DIV/0!</v>
      </c>
      <c r="J30" s="10">
        <f t="shared" si="7"/>
        <v>0</v>
      </c>
    </row>
    <row r="31" spans="1:10" ht="76.5">
      <c r="A31" s="27" t="s">
        <v>32</v>
      </c>
      <c r="B31" s="2" t="s">
        <v>40</v>
      </c>
      <c r="C31" s="11">
        <v>0</v>
      </c>
      <c r="D31" s="11">
        <v>0</v>
      </c>
      <c r="E31" s="11">
        <v>0</v>
      </c>
      <c r="F31" s="11" t="e">
        <f t="shared" si="4"/>
        <v>#DIV/0!</v>
      </c>
      <c r="G31" s="21" t="e">
        <f t="shared" si="5"/>
        <v>#DIV/0!</v>
      </c>
      <c r="H31" s="11">
        <v>0</v>
      </c>
      <c r="I31" s="21" t="e">
        <f t="shared" si="6"/>
        <v>#DIV/0!</v>
      </c>
      <c r="J31" s="11">
        <f t="shared" si="7"/>
        <v>0</v>
      </c>
    </row>
    <row r="32" spans="1:10" ht="51.75" customHeight="1">
      <c r="A32" s="27" t="s">
        <v>58</v>
      </c>
      <c r="B32" s="2" t="s">
        <v>41</v>
      </c>
      <c r="C32" s="11">
        <v>0</v>
      </c>
      <c r="D32" s="11">
        <v>0</v>
      </c>
      <c r="E32" s="11">
        <v>0</v>
      </c>
      <c r="F32" s="11" t="e">
        <f t="shared" si="4"/>
        <v>#DIV/0!</v>
      </c>
      <c r="G32" s="21" t="e">
        <f t="shared" si="5"/>
        <v>#DIV/0!</v>
      </c>
      <c r="H32" s="11">
        <v>0</v>
      </c>
      <c r="I32" s="21" t="e">
        <f t="shared" si="6"/>
        <v>#DIV/0!</v>
      </c>
      <c r="J32" s="11">
        <f t="shared" si="7"/>
        <v>0</v>
      </c>
    </row>
    <row r="33" spans="1:10" ht="17.25" customHeight="1">
      <c r="A33" s="2" t="s">
        <v>35</v>
      </c>
      <c r="B33" s="3" t="s">
        <v>34</v>
      </c>
      <c r="C33" s="11">
        <v>0</v>
      </c>
      <c r="D33" s="11">
        <v>0</v>
      </c>
      <c r="E33" s="11">
        <v>0</v>
      </c>
      <c r="F33" s="11" t="e">
        <f t="shared" si="4"/>
        <v>#DIV/0!</v>
      </c>
      <c r="G33" s="20" t="e">
        <f t="shared" si="5"/>
        <v>#DIV/0!</v>
      </c>
      <c r="H33" s="11">
        <v>0</v>
      </c>
      <c r="I33" s="20" t="e">
        <f t="shared" si="6"/>
        <v>#DIV/0!</v>
      </c>
      <c r="J33" s="10">
        <f t="shared" si="7"/>
        <v>0</v>
      </c>
    </row>
    <row r="34" spans="1:10" ht="15" customHeight="1">
      <c r="A34" s="2" t="s">
        <v>36</v>
      </c>
      <c r="B34" s="3" t="s">
        <v>38</v>
      </c>
      <c r="C34" s="11">
        <v>1</v>
      </c>
      <c r="D34" s="11">
        <v>1</v>
      </c>
      <c r="E34" s="11">
        <v>1</v>
      </c>
      <c r="F34" s="11">
        <f t="shared" si="4"/>
        <v>100</v>
      </c>
      <c r="G34" s="20">
        <f t="shared" si="5"/>
        <v>100</v>
      </c>
      <c r="H34" s="11">
        <v>0</v>
      </c>
      <c r="I34" s="20" t="e">
        <f t="shared" si="6"/>
        <v>#DIV/0!</v>
      </c>
      <c r="J34" s="10">
        <f t="shared" si="7"/>
        <v>1</v>
      </c>
    </row>
    <row r="35" spans="1:10" s="8" customFormat="1" ht="16.5" customHeight="1">
      <c r="A35" s="3" t="s">
        <v>39</v>
      </c>
      <c r="B35" s="3" t="s">
        <v>37</v>
      </c>
      <c r="C35" s="10">
        <f>C36+C37+C38</f>
        <v>0</v>
      </c>
      <c r="D35" s="10">
        <f>D36+D37+D38</f>
        <v>0</v>
      </c>
      <c r="E35" s="10">
        <f>E36+E37+E38</f>
        <v>0</v>
      </c>
      <c r="F35" s="10" t="e">
        <f t="shared" si="4"/>
        <v>#DIV/0!</v>
      </c>
      <c r="G35" s="20" t="e">
        <f t="shared" si="5"/>
        <v>#DIV/0!</v>
      </c>
      <c r="H35" s="10">
        <f>H36+H37+H38</f>
        <v>-6.3</v>
      </c>
      <c r="I35" s="20">
        <f t="shared" si="6"/>
        <v>0</v>
      </c>
      <c r="J35" s="10">
        <f t="shared" si="7"/>
        <v>6.3</v>
      </c>
    </row>
    <row r="36" spans="1:10" ht="16.5" customHeight="1">
      <c r="A36" s="2" t="s">
        <v>43</v>
      </c>
      <c r="B36" s="2" t="s">
        <v>42</v>
      </c>
      <c r="C36" s="11">
        <v>0</v>
      </c>
      <c r="D36" s="11">
        <v>0</v>
      </c>
      <c r="E36" s="11">
        <v>0</v>
      </c>
      <c r="F36" s="11" t="e">
        <f t="shared" si="4"/>
        <v>#DIV/0!</v>
      </c>
      <c r="G36" s="21" t="e">
        <f t="shared" si="5"/>
        <v>#DIV/0!</v>
      </c>
      <c r="H36" s="11">
        <v>-6.3</v>
      </c>
      <c r="I36" s="21">
        <f t="shared" si="6"/>
        <v>0</v>
      </c>
      <c r="J36" s="11">
        <f t="shared" si="7"/>
        <v>6.3</v>
      </c>
    </row>
    <row r="37" spans="1:10" ht="12.75">
      <c r="A37" s="2" t="s">
        <v>44</v>
      </c>
      <c r="B37" s="2" t="s">
        <v>45</v>
      </c>
      <c r="C37" s="11">
        <v>0</v>
      </c>
      <c r="D37" s="11">
        <v>0</v>
      </c>
      <c r="E37" s="11">
        <v>0</v>
      </c>
      <c r="F37" s="11" t="e">
        <f t="shared" si="4"/>
        <v>#DIV/0!</v>
      </c>
      <c r="G37" s="21" t="e">
        <f t="shared" si="5"/>
        <v>#DIV/0!</v>
      </c>
      <c r="H37" s="11">
        <v>0</v>
      </c>
      <c r="I37" s="21" t="e">
        <f t="shared" si="6"/>
        <v>#DIV/0!</v>
      </c>
      <c r="J37" s="11">
        <f t="shared" si="7"/>
        <v>0</v>
      </c>
    </row>
    <row r="38" spans="1:10" ht="12.75">
      <c r="A38" s="2" t="s">
        <v>53</v>
      </c>
      <c r="B38" s="2" t="s">
        <v>54</v>
      </c>
      <c r="C38" s="11">
        <v>0</v>
      </c>
      <c r="D38" s="11">
        <v>0</v>
      </c>
      <c r="E38" s="11">
        <v>0</v>
      </c>
      <c r="F38" s="11" t="e">
        <f t="shared" si="4"/>
        <v>#DIV/0!</v>
      </c>
      <c r="G38" s="21" t="e">
        <f t="shared" si="5"/>
        <v>#DIV/0!</v>
      </c>
      <c r="H38" s="11">
        <v>0</v>
      </c>
      <c r="I38" s="21" t="e">
        <f t="shared" si="6"/>
        <v>#DIV/0!</v>
      </c>
      <c r="J38" s="11">
        <f t="shared" si="7"/>
        <v>0</v>
      </c>
    </row>
  </sheetData>
  <sheetProtection/>
  <printOptions horizontalCentered="1"/>
  <pageMargins left="0.11811023622047245" right="0.11811023622047245" top="0.37" bottom="0.35433070866141736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MAINADMIN</cp:lastModifiedBy>
  <cp:lastPrinted>2023-02-20T04:16:51Z</cp:lastPrinted>
  <dcterms:created xsi:type="dcterms:W3CDTF">2011-01-28T01:56:53Z</dcterms:created>
  <dcterms:modified xsi:type="dcterms:W3CDTF">2023-05-10T03:44:11Z</dcterms:modified>
  <cp:category/>
  <cp:version/>
  <cp:contentType/>
  <cp:contentStatus/>
</cp:coreProperties>
</file>