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.14  май " sheetId="1" r:id="rId1"/>
    <sheet name="Лист1" sheetId="2" r:id="rId2"/>
  </sheets>
  <externalReferences>
    <externalReference r:id="rId5"/>
  </externalReferences>
  <definedNames>
    <definedName name="В11">#REF!</definedName>
    <definedName name="_xlnm.Print_Area" localSheetId="0">'Прилож.14  май '!$A$2:$N$31</definedName>
  </definedNames>
  <calcPr fullCalcOnLoad="1"/>
</workbook>
</file>

<file path=xl/sharedStrings.xml><?xml version="1.0" encoding="utf-8"?>
<sst xmlns="http://schemas.openxmlformats.org/spreadsheetml/2006/main" count="53" uniqueCount="47">
  <si>
    <t>Федеральный бюджет (справочно)</t>
  </si>
  <si>
    <t>Наименование объектов</t>
  </si>
  <si>
    <t>Всего</t>
  </si>
  <si>
    <t xml:space="preserve">РАСПРЕДЕЛЕНИЕ БЮДЖЕТНЫХ АССИГНОВАНИЙ НА ОСУЩЕСТВЛЕНИЕ  БЮДЖЕТНЫХ ИНВЕСТИЦИЙ  В ОБЪЕКТЫ  КАПИТАЛЬНОГО СТРОИТЕЛЬСТВА  МУНИЦИПАЛЬНОЙ СОБСТВЕННОСТИ  МУНИЦИПАЛЬНОГО ОБРАЗОВАНИЯ "ОНГУДАЙСКИЙ РАЙОН" </t>
  </si>
  <si>
    <t>тыс.руб.</t>
  </si>
  <si>
    <t>№п/п</t>
  </si>
  <si>
    <t>республиканский  бюджет</t>
  </si>
  <si>
    <t>местный бюджет</t>
  </si>
  <si>
    <t>Непрограммная часть</t>
  </si>
  <si>
    <t>Программная часть</t>
  </si>
  <si>
    <t>ФЦП  «Социальное развитие села до 2012 года»:</t>
  </si>
  <si>
    <t>3.1.</t>
  </si>
  <si>
    <t>РЦП «Проведение капитального ремонта многоквартирных домов в Онгудайском районе на 2008 -2012 годы»</t>
  </si>
  <si>
    <t>ВСЕГО ПО МУНИЦИПАЛЬНОМУ ОБРАЗОВАНИЮ:</t>
  </si>
  <si>
    <t>Реконструкция кинотеатра "Урсул" под сельский дом культуры в с.Онгудай</t>
  </si>
  <si>
    <t>РЦП "Демографическое развитие РА на 2010-2015 г.</t>
  </si>
  <si>
    <t>2.1.</t>
  </si>
  <si>
    <t>Реконструкция водопровода в с.Шашикман</t>
  </si>
  <si>
    <t>на 2012 год</t>
  </si>
  <si>
    <t>Инвестиции на 2012 год</t>
  </si>
  <si>
    <t>федеральный бюджет</t>
  </si>
  <si>
    <t>Реконструкция  поселкового водопровода в с.Иня Онгудайского района Республики Алтай</t>
  </si>
  <si>
    <t>РЦП "Развитие агропромышленного комплекса РА на 2011-2017г"</t>
  </si>
  <si>
    <t>Строительство  наружных сетей водоснабжения в с.Нижняя-Талда Онгудайского района Республики Алтай</t>
  </si>
  <si>
    <t>Реконструкция средней школы в с.Онгудай (1 очередь строительства)</t>
  </si>
  <si>
    <t>2.1.1</t>
  </si>
  <si>
    <t>2.1.1.1</t>
  </si>
  <si>
    <t>2.1.1.2</t>
  </si>
  <si>
    <t>2.1.1.3</t>
  </si>
  <si>
    <t>1.1</t>
  </si>
  <si>
    <t>1.2</t>
  </si>
  <si>
    <t>1.3</t>
  </si>
  <si>
    <t>1.4</t>
  </si>
  <si>
    <t>Разработка рабочего проекта на строительство детского сада на 150 мест в с.Онгудай</t>
  </si>
  <si>
    <t>Экспертиза рабочего проекта на строительство детского сада на 150 мест в с.Онгудай</t>
  </si>
  <si>
    <t>Экспертиза рабочего проекта на строительство ВЛ-10,0 квт с ТП в с.Онгудай</t>
  </si>
  <si>
    <t>1.5</t>
  </si>
  <si>
    <t>Изменения  в бюджет:+;-</t>
  </si>
  <si>
    <t>Уточненный план на 2012год</t>
  </si>
  <si>
    <t>Всего утверждено</t>
  </si>
  <si>
    <t>1.6.</t>
  </si>
  <si>
    <t>Установка КТП (ПИРы, ПСД) в с Кулада</t>
  </si>
  <si>
    <t>Разработка проектной документации на реконструкцию зданий школы и котельной МОУ "Еловская СОШ им Э.М.Палкина"</t>
  </si>
  <si>
    <t>Разработка рабочего проекта на реконструкцию водопровода в с Купчегень</t>
  </si>
  <si>
    <t xml:space="preserve"> Приложение 14</t>
  </si>
  <si>
    <t>к решению "О бюджете муниципального образования "Онгудайский район" на 2012 год и на плановый период 2013и 2014 годов" (в ред.реш.сессии от 17.02.2012г №31-1, от 04.06.2012г №33-2)</t>
  </si>
  <si>
    <t xml:space="preserve">Строительство полной средней школы на 260 уч-ся с интернатом на 80 мест в с.Иня Онгудайского района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</si>
</sst>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i/>
      <sz val="11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center" wrapText="1"/>
      <protection/>
    </xf>
    <xf numFmtId="0" fontId="2" fillId="0" borderId="0" xfId="53">
      <alignment/>
      <protection/>
    </xf>
    <xf numFmtId="0" fontId="2" fillId="0" borderId="0" xfId="53" applyAlignment="1">
      <alignment/>
      <protection/>
    </xf>
    <xf numFmtId="0" fontId="8" fillId="0" borderId="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wrapText="1"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 wrapText="1"/>
    </xf>
    <xf numFmtId="0" fontId="5" fillId="0" borderId="0" xfId="53" applyFont="1" applyBorder="1" applyAlignment="1">
      <alignment horizontal="left"/>
      <protection/>
    </xf>
    <xf numFmtId="180" fontId="5" fillId="0" borderId="0" xfId="53" applyNumberFormat="1" applyFont="1" applyBorder="1">
      <alignment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6" fillId="0" borderId="0" xfId="53" applyFont="1" applyAlignment="1">
      <alignment vertical="top" wrapText="1"/>
      <protection/>
    </xf>
    <xf numFmtId="0" fontId="0" fillId="0" borderId="17" xfId="0" applyBorder="1" applyAlignment="1">
      <alignment/>
    </xf>
    <xf numFmtId="0" fontId="4" fillId="0" borderId="17" xfId="0" applyFont="1" applyBorder="1" applyAlignment="1">
      <alignment/>
    </xf>
    <xf numFmtId="0" fontId="11" fillId="0" borderId="17" xfId="0" applyFont="1" applyBorder="1" applyAlignment="1">
      <alignment horizontal="center" wrapText="1"/>
    </xf>
    <xf numFmtId="0" fontId="0" fillId="0" borderId="11" xfId="0" applyBorder="1" applyAlignment="1">
      <alignment/>
    </xf>
    <xf numFmtId="2" fontId="11" fillId="0" borderId="18" xfId="0" applyNumberFormat="1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2" fontId="11" fillId="0" borderId="19" xfId="0" applyNumberFormat="1" applyFont="1" applyBorder="1" applyAlignment="1">
      <alignment horizontal="center" wrapText="1"/>
    </xf>
    <xf numFmtId="0" fontId="10" fillId="0" borderId="0" xfId="53" applyFont="1" applyFill="1" applyBorder="1" applyAlignment="1">
      <alignment horizontal="left" vertical="center" wrapText="1"/>
      <protection/>
    </xf>
    <xf numFmtId="3" fontId="12" fillId="24" borderId="16" xfId="53" applyNumberFormat="1" applyFont="1" applyFill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/>
      <protection/>
    </xf>
    <xf numFmtId="49" fontId="6" fillId="0" borderId="13" xfId="53" applyNumberFormat="1" applyFont="1" applyBorder="1" applyAlignment="1">
      <alignment horizontal="center"/>
      <protection/>
    </xf>
    <xf numFmtId="49" fontId="6" fillId="0" borderId="22" xfId="53" applyNumberFormat="1" applyFont="1" applyBorder="1" applyAlignment="1">
      <alignment horizontal="center"/>
      <protection/>
    </xf>
    <xf numFmtId="0" fontId="0" fillId="0" borderId="0" xfId="0" applyFill="1" applyAlignment="1">
      <alignment/>
    </xf>
    <xf numFmtId="0" fontId="6" fillId="0" borderId="21" xfId="53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 wrapText="1"/>
      <protection/>
    </xf>
    <xf numFmtId="2" fontId="5" fillId="0" borderId="17" xfId="53" applyNumberFormat="1" applyFont="1" applyFill="1" applyBorder="1">
      <alignment/>
      <protection/>
    </xf>
    <xf numFmtId="2" fontId="5" fillId="0" borderId="12" xfId="53" applyNumberFormat="1" applyFont="1" applyFill="1" applyBorder="1">
      <alignment/>
      <protection/>
    </xf>
    <xf numFmtId="2" fontId="5" fillId="0" borderId="23" xfId="53" applyNumberFormat="1" applyFont="1" applyFill="1" applyBorder="1">
      <alignment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53" applyFont="1" applyFill="1" applyBorder="1" applyAlignment="1">
      <alignment horizontal="left" vertical="center" wrapText="1"/>
      <protection/>
    </xf>
    <xf numFmtId="180" fontId="0" fillId="0" borderId="0" xfId="0" applyNumberFormat="1" applyAlignment="1">
      <alignment/>
    </xf>
    <xf numFmtId="0" fontId="0" fillId="0" borderId="23" xfId="0" applyFont="1" applyFill="1" applyBorder="1" applyAlignment="1">
      <alignment/>
    </xf>
    <xf numFmtId="0" fontId="31" fillId="0" borderId="10" xfId="53" applyFont="1" applyFill="1" applyBorder="1" applyAlignment="1">
      <alignment horizontal="left" vertical="center" wrapText="1"/>
      <protection/>
    </xf>
    <xf numFmtId="0" fontId="3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left" vertical="top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32" fillId="0" borderId="0" xfId="53" applyFont="1" applyBorder="1" applyAlignment="1">
      <alignment vertical="top" wrapText="1"/>
      <protection/>
    </xf>
    <xf numFmtId="180" fontId="4" fillId="0" borderId="0" xfId="0" applyNumberFormat="1" applyFont="1" applyAlignment="1">
      <alignment/>
    </xf>
    <xf numFmtId="2" fontId="9" fillId="0" borderId="11" xfId="53" applyNumberFormat="1" applyFont="1" applyBorder="1" applyAlignment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4" xfId="0" applyNumberFormat="1" applyFont="1" applyBorder="1" applyAlignment="1">
      <alignment horizontal="center" wrapText="1"/>
    </xf>
    <xf numFmtId="2" fontId="9" fillId="0" borderId="11" xfId="53" applyNumberFormat="1" applyFont="1" applyBorder="1" applyAlignment="1">
      <alignment horizontal="center" wrapText="1"/>
      <protection/>
    </xf>
    <xf numFmtId="2" fontId="5" fillId="0" borderId="17" xfId="53" applyNumberFormat="1" applyFont="1" applyFill="1" applyBorder="1" applyAlignment="1">
      <alignment/>
      <protection/>
    </xf>
    <xf numFmtId="2" fontId="5" fillId="0" borderId="12" xfId="53" applyNumberFormat="1" applyFont="1" applyFill="1" applyBorder="1" applyAlignment="1">
      <alignment/>
      <protection/>
    </xf>
    <xf numFmtId="2" fontId="12" fillId="0" borderId="11" xfId="53" applyNumberFormat="1" applyFont="1" applyBorder="1" applyAlignment="1">
      <alignment horizontal="center" vertical="center" wrapText="1"/>
      <protection/>
    </xf>
    <xf numFmtId="2" fontId="33" fillId="0" borderId="12" xfId="0" applyNumberFormat="1" applyFont="1" applyFill="1" applyBorder="1" applyAlignment="1">
      <alignment horizontal="center" wrapText="1"/>
    </xf>
    <xf numFmtId="2" fontId="33" fillId="0" borderId="10" xfId="0" applyNumberFormat="1" applyFont="1" applyFill="1" applyBorder="1" applyAlignment="1">
      <alignment horizontal="center" wrapText="1"/>
    </xf>
    <xf numFmtId="2" fontId="34" fillId="0" borderId="12" xfId="0" applyNumberFormat="1" applyFont="1" applyBorder="1" applyAlignment="1">
      <alignment horizontal="center" wrapText="1"/>
    </xf>
    <xf numFmtId="2" fontId="33" fillId="0" borderId="12" xfId="0" applyNumberFormat="1" applyFont="1" applyBorder="1" applyAlignment="1">
      <alignment horizontal="center" wrapText="1"/>
    </xf>
    <xf numFmtId="2" fontId="33" fillId="0" borderId="24" xfId="0" applyNumberFormat="1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2" fontId="34" fillId="0" borderId="15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34" fillId="0" borderId="19" xfId="0" applyNumberFormat="1" applyFont="1" applyBorder="1" applyAlignment="1">
      <alignment horizontal="center" wrapText="1"/>
    </xf>
    <xf numFmtId="2" fontId="12" fillId="0" borderId="11" xfId="53" applyNumberFormat="1" applyFont="1" applyBorder="1" applyAlignment="1">
      <alignment horizont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25" xfId="53" applyFont="1" applyBorder="1" applyAlignment="1">
      <alignment horizontal="center" vertical="center" wrapText="1"/>
      <protection/>
    </xf>
    <xf numFmtId="2" fontId="12" fillId="0" borderId="16" xfId="53" applyNumberFormat="1" applyFont="1" applyBorder="1" applyAlignment="1">
      <alignment horizontal="center" wrapText="1"/>
      <protection/>
    </xf>
    <xf numFmtId="3" fontId="12" fillId="24" borderId="26" xfId="53" applyNumberFormat="1" applyFont="1" applyFill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3" fontId="12" fillId="24" borderId="16" xfId="53" applyNumberFormat="1" applyFont="1" applyFill="1" applyBorder="1" applyAlignment="1">
      <alignment horizontal="center" vertical="center" wrapText="1"/>
      <protection/>
    </xf>
    <xf numFmtId="3" fontId="12" fillId="24" borderId="27" xfId="53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5" fillId="0" borderId="32" xfId="53" applyFont="1" applyBorder="1" applyAlignment="1">
      <alignment horizontal="left"/>
      <protection/>
    </xf>
    <xf numFmtId="0" fontId="5" fillId="0" borderId="19" xfId="53" applyFont="1" applyBorder="1" applyAlignment="1">
      <alignment horizontal="left"/>
      <protection/>
    </xf>
    <xf numFmtId="0" fontId="6" fillId="0" borderId="0" xfId="53" applyFont="1" applyAlignment="1">
      <alignment horizontal="left" vertical="top" wrapText="1"/>
      <protection/>
    </xf>
    <xf numFmtId="0" fontId="0" fillId="0" borderId="0" xfId="0" applyAlignment="1">
      <alignment/>
    </xf>
    <xf numFmtId="0" fontId="2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" fontId="12" fillId="24" borderId="35" xfId="53" applyNumberFormat="1" applyFont="1" applyFill="1" applyBorder="1" applyAlignment="1">
      <alignment horizontal="center" vertical="center" wrapText="1"/>
      <protection/>
    </xf>
    <xf numFmtId="0" fontId="5" fillId="0" borderId="36" xfId="53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.№9 кап.стр." xfId="53"/>
    <cellStyle name="Обычный_Район 2006г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view="pageBreakPreview" zoomScale="110" zoomScaleSheetLayoutView="110" zoomScalePageLayoutView="0" workbookViewId="0" topLeftCell="C4">
      <selection activeCell="B26" sqref="B26"/>
    </sheetView>
  </sheetViews>
  <sheetFormatPr defaultColWidth="9.140625" defaultRowHeight="12.75"/>
  <cols>
    <col min="1" max="1" width="7.57421875" style="0" customWidth="1"/>
    <col min="2" max="2" width="49.8515625" style="0" customWidth="1"/>
    <col min="3" max="3" width="10.57421875" style="0" bestFit="1" customWidth="1"/>
    <col min="4" max="4" width="10.57421875" style="0" customWidth="1"/>
    <col min="5" max="5" width="11.28125" style="0" customWidth="1"/>
    <col min="6" max="6" width="9.421875" style="0" bestFit="1" customWidth="1"/>
    <col min="7" max="7" width="15.00390625" style="0" hidden="1" customWidth="1"/>
    <col min="8" max="8" width="10.57421875" style="0" customWidth="1"/>
    <col min="9" max="9" width="11.28125" style="0" customWidth="1"/>
    <col min="10" max="10" width="10.00390625" style="0" bestFit="1" customWidth="1"/>
    <col min="11" max="11" width="9.421875" style="54" customWidth="1"/>
    <col min="12" max="12" width="10.57421875" style="0" customWidth="1"/>
    <col min="13" max="13" width="11.28125" style="0" customWidth="1"/>
    <col min="14" max="14" width="9.421875" style="0" bestFit="1" customWidth="1"/>
  </cols>
  <sheetData>
    <row r="2" spans="1:12" ht="12.75" customHeight="1">
      <c r="A2" s="1"/>
      <c r="B2" s="1"/>
      <c r="D2" s="52"/>
      <c r="E2" s="53"/>
      <c r="F2" s="53"/>
      <c r="J2" s="95" t="s">
        <v>44</v>
      </c>
      <c r="K2" s="95"/>
      <c r="L2" s="94"/>
    </row>
    <row r="3" spans="1:14" ht="47.25" customHeight="1">
      <c r="A3" s="1"/>
      <c r="B3" s="1"/>
      <c r="D3" s="51"/>
      <c r="E3" s="51"/>
      <c r="F3" s="51"/>
      <c r="G3" s="22"/>
      <c r="J3" s="93" t="s">
        <v>45</v>
      </c>
      <c r="K3" s="93"/>
      <c r="L3" s="94"/>
      <c r="M3" s="94"/>
      <c r="N3" s="94"/>
    </row>
    <row r="4" spans="1:7" ht="12.75">
      <c r="A4" s="1"/>
      <c r="B4" s="1"/>
      <c r="C4" s="51"/>
      <c r="D4" s="51"/>
      <c r="E4" s="51"/>
      <c r="F4" s="51"/>
      <c r="G4" s="22"/>
    </row>
    <row r="5" spans="1:12" ht="30" customHeight="1">
      <c r="A5" s="96" t="s">
        <v>3</v>
      </c>
      <c r="B5" s="96"/>
      <c r="C5" s="96"/>
      <c r="D5" s="96"/>
      <c r="E5" s="96"/>
      <c r="F5" s="96"/>
      <c r="G5" s="97"/>
      <c r="H5" s="97"/>
      <c r="I5" s="97"/>
      <c r="J5" s="97"/>
      <c r="K5" s="97"/>
      <c r="L5" s="97"/>
    </row>
    <row r="6" spans="1:14" ht="12.75">
      <c r="A6" s="2"/>
      <c r="B6" s="96" t="s">
        <v>18</v>
      </c>
      <c r="C6" s="96"/>
      <c r="D6" s="96"/>
      <c r="E6" s="96"/>
      <c r="F6" s="97"/>
      <c r="G6" s="97"/>
      <c r="H6" s="97"/>
      <c r="I6" s="97"/>
      <c r="J6" s="97"/>
      <c r="K6" s="97"/>
      <c r="L6" s="97"/>
      <c r="N6" s="21"/>
    </row>
    <row r="7" spans="1:14" ht="12.75">
      <c r="A7" s="3"/>
      <c r="B7" s="4"/>
      <c r="C7" s="5"/>
      <c r="D7" s="5"/>
      <c r="E7" s="5"/>
      <c r="F7" s="5"/>
      <c r="H7" s="5"/>
      <c r="I7" s="5"/>
      <c r="J7" s="5"/>
      <c r="K7" s="55"/>
      <c r="L7" s="5"/>
      <c r="M7" s="5"/>
      <c r="N7" s="5"/>
    </row>
    <row r="8" spans="1:14" ht="13.5" thickBot="1">
      <c r="A8" s="3"/>
      <c r="B8" s="4"/>
      <c r="C8" s="5"/>
      <c r="D8" s="5"/>
      <c r="E8" s="5"/>
      <c r="F8" s="5"/>
      <c r="H8" s="5"/>
      <c r="I8" s="5"/>
      <c r="J8" s="5"/>
      <c r="K8" s="55"/>
      <c r="L8" s="5"/>
      <c r="M8" s="5"/>
      <c r="N8" s="5" t="s">
        <v>4</v>
      </c>
    </row>
    <row r="9" spans="1:14" ht="12.75" customHeight="1">
      <c r="A9" s="100" t="s">
        <v>5</v>
      </c>
      <c r="B9" s="83" t="s">
        <v>1</v>
      </c>
      <c r="C9" s="83" t="s">
        <v>2</v>
      </c>
      <c r="D9" s="86" t="s">
        <v>19</v>
      </c>
      <c r="E9" s="87"/>
      <c r="F9" s="88"/>
      <c r="G9" s="89" t="s">
        <v>0</v>
      </c>
      <c r="H9" s="86" t="s">
        <v>37</v>
      </c>
      <c r="I9" s="87"/>
      <c r="J9" s="88"/>
      <c r="K9" s="98" t="s">
        <v>39</v>
      </c>
      <c r="L9" s="86" t="s">
        <v>38</v>
      </c>
      <c r="M9" s="87"/>
      <c r="N9" s="88"/>
    </row>
    <row r="10" spans="1:14" ht="39" thickBot="1">
      <c r="A10" s="101"/>
      <c r="B10" s="84"/>
      <c r="C10" s="85"/>
      <c r="D10" s="31" t="s">
        <v>20</v>
      </c>
      <c r="E10" s="20" t="s">
        <v>6</v>
      </c>
      <c r="F10" s="20" t="s">
        <v>7</v>
      </c>
      <c r="G10" s="90"/>
      <c r="H10" s="31" t="s">
        <v>20</v>
      </c>
      <c r="I10" s="20" t="s">
        <v>6</v>
      </c>
      <c r="J10" s="20" t="s">
        <v>7</v>
      </c>
      <c r="K10" s="99"/>
      <c r="L10" s="31" t="s">
        <v>20</v>
      </c>
      <c r="M10" s="20" t="s">
        <v>6</v>
      </c>
      <c r="N10" s="20" t="s">
        <v>7</v>
      </c>
    </row>
    <row r="11" spans="1:14" ht="15.75">
      <c r="A11" s="32">
        <v>1</v>
      </c>
      <c r="B11" s="6" t="s">
        <v>8</v>
      </c>
      <c r="C11" s="67">
        <f>SUM(C12:C19)</f>
        <v>2098</v>
      </c>
      <c r="D11" s="57">
        <f aca="true" t="shared" si="0" ref="D11:N11">SUM(D12:D19)</f>
        <v>0</v>
      </c>
      <c r="E11" s="57">
        <f t="shared" si="0"/>
        <v>0</v>
      </c>
      <c r="F11" s="67">
        <f>SUM(F12:F19)</f>
        <v>2098</v>
      </c>
      <c r="G11" s="7">
        <f t="shared" si="0"/>
        <v>0</v>
      </c>
      <c r="H11" s="64">
        <f t="shared" si="0"/>
        <v>0</v>
      </c>
      <c r="I11" s="64">
        <f t="shared" si="0"/>
        <v>0</v>
      </c>
      <c r="J11" s="64">
        <f t="shared" si="0"/>
        <v>469.3093</v>
      </c>
      <c r="K11" s="79">
        <f t="shared" si="0"/>
        <v>2567.3093</v>
      </c>
      <c r="L11" s="64">
        <f t="shared" si="0"/>
        <v>0</v>
      </c>
      <c r="M11" s="64">
        <f t="shared" si="0"/>
        <v>0</v>
      </c>
      <c r="N11" s="64">
        <f t="shared" si="0"/>
        <v>2567.3093</v>
      </c>
    </row>
    <row r="12" spans="1:14" s="45" customFormat="1" ht="15.75">
      <c r="A12" s="42" t="s">
        <v>29</v>
      </c>
      <c r="B12" s="43" t="s">
        <v>17</v>
      </c>
      <c r="C12" s="68">
        <f aca="true" t="shared" si="1" ref="C12:C19">SUM(E12:F12)</f>
        <v>500</v>
      </c>
      <c r="D12" s="58"/>
      <c r="E12" s="58"/>
      <c r="F12" s="68">
        <v>500</v>
      </c>
      <c r="G12" s="44"/>
      <c r="H12" s="58"/>
      <c r="I12" s="58"/>
      <c r="J12" s="58">
        <f>500</f>
        <v>500</v>
      </c>
      <c r="K12" s="79">
        <f aca="true" t="shared" si="2" ref="K12:K31">SUM(L12:N12)</f>
        <v>1000</v>
      </c>
      <c r="L12" s="58">
        <f aca="true" t="shared" si="3" ref="L12:N19">D12+H12</f>
        <v>0</v>
      </c>
      <c r="M12" s="58">
        <f t="shared" si="3"/>
        <v>0</v>
      </c>
      <c r="N12" s="58">
        <f t="shared" si="3"/>
        <v>1000</v>
      </c>
    </row>
    <row r="13" spans="1:14" s="45" customFormat="1" ht="31.5">
      <c r="A13" s="42" t="s">
        <v>30</v>
      </c>
      <c r="B13" s="46" t="s">
        <v>14</v>
      </c>
      <c r="C13" s="69">
        <f t="shared" si="1"/>
        <v>800</v>
      </c>
      <c r="D13" s="59"/>
      <c r="E13" s="59"/>
      <c r="F13" s="68">
        <v>800</v>
      </c>
      <c r="G13" s="44"/>
      <c r="H13" s="59"/>
      <c r="I13" s="59"/>
      <c r="J13" s="58"/>
      <c r="K13" s="79">
        <f t="shared" si="2"/>
        <v>800</v>
      </c>
      <c r="L13" s="58">
        <f t="shared" si="3"/>
        <v>0</v>
      </c>
      <c r="M13" s="58">
        <f t="shared" si="3"/>
        <v>0</v>
      </c>
      <c r="N13" s="58">
        <f t="shared" si="3"/>
        <v>800</v>
      </c>
    </row>
    <row r="14" spans="1:14" s="45" customFormat="1" ht="32.25" customHeight="1">
      <c r="A14" s="42" t="s">
        <v>31</v>
      </c>
      <c r="B14" s="49" t="s">
        <v>33</v>
      </c>
      <c r="C14" s="69">
        <f t="shared" si="1"/>
        <v>273</v>
      </c>
      <c r="D14" s="60"/>
      <c r="E14" s="60"/>
      <c r="F14" s="68">
        <v>273</v>
      </c>
      <c r="G14" s="48"/>
      <c r="H14" s="60"/>
      <c r="I14" s="60"/>
      <c r="J14" s="58"/>
      <c r="K14" s="79">
        <f t="shared" si="2"/>
        <v>273</v>
      </c>
      <c r="L14" s="58">
        <f t="shared" si="3"/>
        <v>0</v>
      </c>
      <c r="M14" s="58">
        <f t="shared" si="3"/>
        <v>0</v>
      </c>
      <c r="N14" s="58">
        <f t="shared" si="3"/>
        <v>273</v>
      </c>
    </row>
    <row r="15" spans="1:14" s="45" customFormat="1" ht="45">
      <c r="A15" s="42"/>
      <c r="B15" s="49" t="s">
        <v>42</v>
      </c>
      <c r="C15" s="69">
        <f t="shared" si="1"/>
        <v>0</v>
      </c>
      <c r="D15" s="60"/>
      <c r="E15" s="60"/>
      <c r="F15" s="68"/>
      <c r="G15" s="48"/>
      <c r="H15" s="60"/>
      <c r="I15" s="60"/>
      <c r="J15" s="58">
        <f>99</f>
        <v>99</v>
      </c>
      <c r="K15" s="79">
        <f>SUM(L15:N15)</f>
        <v>99</v>
      </c>
      <c r="L15" s="58">
        <f>D15+H15</f>
        <v>0</v>
      </c>
      <c r="M15" s="58">
        <f>E15+I15</f>
        <v>0</v>
      </c>
      <c r="N15" s="58">
        <f>F15+J15</f>
        <v>99</v>
      </c>
    </row>
    <row r="16" spans="1:14" s="45" customFormat="1" ht="30">
      <c r="A16" s="42" t="s">
        <v>32</v>
      </c>
      <c r="B16" s="49" t="s">
        <v>34</v>
      </c>
      <c r="C16" s="69">
        <f t="shared" si="1"/>
        <v>178.78</v>
      </c>
      <c r="D16" s="60"/>
      <c r="E16" s="60"/>
      <c r="F16" s="68">
        <v>178.78</v>
      </c>
      <c r="G16" s="48"/>
      <c r="H16" s="60"/>
      <c r="I16" s="60"/>
      <c r="J16" s="58"/>
      <c r="K16" s="79">
        <f t="shared" si="2"/>
        <v>178.78</v>
      </c>
      <c r="L16" s="58">
        <f t="shared" si="3"/>
        <v>0</v>
      </c>
      <c r="M16" s="58">
        <f t="shared" si="3"/>
        <v>0</v>
      </c>
      <c r="N16" s="58">
        <f t="shared" si="3"/>
        <v>178.78</v>
      </c>
    </row>
    <row r="17" spans="1:14" s="45" customFormat="1" ht="30">
      <c r="A17" s="42" t="s">
        <v>36</v>
      </c>
      <c r="B17" s="50" t="s">
        <v>35</v>
      </c>
      <c r="C17" s="69">
        <f t="shared" si="1"/>
        <v>96.22</v>
      </c>
      <c r="D17" s="60"/>
      <c r="E17" s="60"/>
      <c r="F17" s="68">
        <v>96.22</v>
      </c>
      <c r="G17" s="48"/>
      <c r="H17" s="60"/>
      <c r="I17" s="60"/>
      <c r="J17" s="58"/>
      <c r="K17" s="79">
        <f t="shared" si="2"/>
        <v>96.22</v>
      </c>
      <c r="L17" s="58">
        <f t="shared" si="3"/>
        <v>0</v>
      </c>
      <c r="M17" s="58">
        <f t="shared" si="3"/>
        <v>0</v>
      </c>
      <c r="N17" s="58">
        <f t="shared" si="3"/>
        <v>96.22</v>
      </c>
    </row>
    <row r="18" spans="1:14" s="45" customFormat="1" ht="30">
      <c r="A18" s="42"/>
      <c r="B18" s="50" t="s">
        <v>43</v>
      </c>
      <c r="C18" s="69">
        <f t="shared" si="1"/>
        <v>0</v>
      </c>
      <c r="D18" s="60"/>
      <c r="E18" s="60"/>
      <c r="F18" s="68"/>
      <c r="G18" s="48"/>
      <c r="H18" s="60"/>
      <c r="I18" s="60"/>
      <c r="J18" s="58">
        <v>120.3093</v>
      </c>
      <c r="K18" s="79">
        <f t="shared" si="2"/>
        <v>120.3093</v>
      </c>
      <c r="L18" s="58">
        <f>D18+H18</f>
        <v>0</v>
      </c>
      <c r="M18" s="58">
        <f>E18+I18</f>
        <v>0</v>
      </c>
      <c r="N18" s="58">
        <f>F18+J18</f>
        <v>120.3093</v>
      </c>
    </row>
    <row r="19" spans="1:14" s="45" customFormat="1" ht="15.75">
      <c r="A19" s="42" t="s">
        <v>40</v>
      </c>
      <c r="B19" s="50" t="s">
        <v>41</v>
      </c>
      <c r="C19" s="69">
        <f t="shared" si="1"/>
        <v>250</v>
      </c>
      <c r="D19" s="60"/>
      <c r="E19" s="60"/>
      <c r="F19" s="68">
        <v>250</v>
      </c>
      <c r="G19" s="48"/>
      <c r="H19" s="60"/>
      <c r="I19" s="60"/>
      <c r="J19" s="58">
        <v>-250</v>
      </c>
      <c r="K19" s="79">
        <f t="shared" si="2"/>
        <v>0</v>
      </c>
      <c r="L19" s="58">
        <f t="shared" si="3"/>
        <v>0</v>
      </c>
      <c r="M19" s="58">
        <f t="shared" si="3"/>
        <v>0</v>
      </c>
      <c r="N19" s="58">
        <f t="shared" si="3"/>
        <v>0</v>
      </c>
    </row>
    <row r="20" spans="1:14" s="36" customFormat="1" ht="12.75">
      <c r="A20" s="37">
        <v>2</v>
      </c>
      <c r="B20" s="38" t="s">
        <v>9</v>
      </c>
      <c r="C20" s="39">
        <f>SUM(D20:F20)</f>
        <v>28577.2</v>
      </c>
      <c r="D20" s="39">
        <f aca="true" t="shared" si="4" ref="D20:J20">D21+D26+D28+D30</f>
        <v>0</v>
      </c>
      <c r="E20" s="39">
        <f t="shared" si="4"/>
        <v>22605.4</v>
      </c>
      <c r="F20" s="40">
        <f t="shared" si="4"/>
        <v>5971.799999999999</v>
      </c>
      <c r="G20" s="41" t="e">
        <f t="shared" si="4"/>
        <v>#REF!</v>
      </c>
      <c r="H20" s="65">
        <f t="shared" si="4"/>
        <v>2229.2</v>
      </c>
      <c r="I20" s="65">
        <f t="shared" si="4"/>
        <v>4514.2</v>
      </c>
      <c r="J20" s="66">
        <f t="shared" si="4"/>
        <v>-1439.759</v>
      </c>
      <c r="K20" s="79">
        <f t="shared" si="2"/>
        <v>33880.841</v>
      </c>
      <c r="L20" s="65">
        <f>L21+L26+L28+L30</f>
        <v>2229.2</v>
      </c>
      <c r="M20" s="65">
        <f>M21+M26+M28+M30</f>
        <v>27119.6</v>
      </c>
      <c r="N20" s="66">
        <f>N21+N26+N28+N30</f>
        <v>4532.041</v>
      </c>
    </row>
    <row r="21" spans="1:14" ht="31.5">
      <c r="A21" s="33" t="s">
        <v>16</v>
      </c>
      <c r="B21" s="8" t="s">
        <v>10</v>
      </c>
      <c r="C21" s="70">
        <f>C22</f>
        <v>17466.2</v>
      </c>
      <c r="D21" s="61">
        <f>D22</f>
        <v>0</v>
      </c>
      <c r="E21" s="61">
        <f>E22</f>
        <v>12605.4</v>
      </c>
      <c r="F21" s="70">
        <f>F22</f>
        <v>4860.799999999999</v>
      </c>
      <c r="G21" s="24" t="e">
        <f>#REF!+G23+#REF!+#REF!</f>
        <v>#REF!</v>
      </c>
      <c r="H21" s="61">
        <f>H22</f>
        <v>2229.2</v>
      </c>
      <c r="I21" s="61">
        <f>I22</f>
        <v>4514.2</v>
      </c>
      <c r="J21" s="61">
        <f>J22</f>
        <v>-1450</v>
      </c>
      <c r="K21" s="79">
        <f t="shared" si="2"/>
        <v>22759.6</v>
      </c>
      <c r="L21" s="61">
        <f>L22</f>
        <v>2229.2</v>
      </c>
      <c r="M21" s="61">
        <f>M22</f>
        <v>17119.6</v>
      </c>
      <c r="N21" s="61">
        <f>N22</f>
        <v>3410.8</v>
      </c>
    </row>
    <row r="22" spans="1:14" ht="31.5">
      <c r="A22" s="33" t="s">
        <v>25</v>
      </c>
      <c r="B22" s="8" t="s">
        <v>22</v>
      </c>
      <c r="C22" s="70">
        <f aca="true" t="shared" si="5" ref="C22:J22">SUM(C23:C25)</f>
        <v>17466.2</v>
      </c>
      <c r="D22" s="61">
        <f t="shared" si="5"/>
        <v>0</v>
      </c>
      <c r="E22" s="61">
        <f t="shared" si="5"/>
        <v>12605.4</v>
      </c>
      <c r="F22" s="70">
        <f t="shared" si="5"/>
        <v>4860.799999999999</v>
      </c>
      <c r="G22" s="9">
        <f t="shared" si="5"/>
        <v>3484</v>
      </c>
      <c r="H22" s="61">
        <f t="shared" si="5"/>
        <v>2229.2</v>
      </c>
      <c r="I22" s="61">
        <f t="shared" si="5"/>
        <v>4514.2</v>
      </c>
      <c r="J22" s="61">
        <f t="shared" si="5"/>
        <v>-1450</v>
      </c>
      <c r="K22" s="79">
        <f t="shared" si="2"/>
        <v>22759.6</v>
      </c>
      <c r="L22" s="61">
        <f>SUM(L23:L25)</f>
        <v>2229.2</v>
      </c>
      <c r="M22" s="61">
        <f>SUM(M23:M25)</f>
        <v>17119.6</v>
      </c>
      <c r="N22" s="61">
        <f>SUM(N23:N25)</f>
        <v>3410.8</v>
      </c>
    </row>
    <row r="23" spans="1:14" ht="47.25">
      <c r="A23" s="33" t="s">
        <v>26</v>
      </c>
      <c r="B23" s="10" t="s">
        <v>23</v>
      </c>
      <c r="C23" s="71">
        <f>SUM(E23:F23)</f>
        <v>2435.6</v>
      </c>
      <c r="D23" s="62"/>
      <c r="E23" s="62">
        <v>674.6</v>
      </c>
      <c r="F23" s="71">
        <v>1761</v>
      </c>
      <c r="G23" s="23">
        <v>3484</v>
      </c>
      <c r="H23" s="62"/>
      <c r="I23" s="62">
        <v>775.4</v>
      </c>
      <c r="J23" s="62">
        <v>-1450</v>
      </c>
      <c r="K23" s="79">
        <f t="shared" si="2"/>
        <v>1761</v>
      </c>
      <c r="L23" s="58">
        <f aca="true" t="shared" si="6" ref="L23:N25">D23+H23</f>
        <v>0</v>
      </c>
      <c r="M23" s="58">
        <f t="shared" si="6"/>
        <v>1450</v>
      </c>
      <c r="N23" s="58">
        <f t="shared" si="6"/>
        <v>311</v>
      </c>
    </row>
    <row r="24" spans="1:14" ht="31.5">
      <c r="A24" s="34" t="s">
        <v>27</v>
      </c>
      <c r="B24" s="10" t="s">
        <v>21</v>
      </c>
      <c r="C24" s="71">
        <f>SUM(E24:F24)</f>
        <v>2808.5</v>
      </c>
      <c r="D24" s="62"/>
      <c r="E24" s="62">
        <v>1930.8</v>
      </c>
      <c r="F24" s="71">
        <v>877.7</v>
      </c>
      <c r="G24" s="23"/>
      <c r="H24" s="62">
        <v>2229.2</v>
      </c>
      <c r="I24" s="62">
        <v>3738.8</v>
      </c>
      <c r="J24" s="62"/>
      <c r="K24" s="79">
        <f t="shared" si="2"/>
        <v>8776.5</v>
      </c>
      <c r="L24" s="58">
        <f t="shared" si="6"/>
        <v>2229.2</v>
      </c>
      <c r="M24" s="58">
        <f t="shared" si="6"/>
        <v>5669.6</v>
      </c>
      <c r="N24" s="58">
        <f t="shared" si="6"/>
        <v>877.7</v>
      </c>
    </row>
    <row r="25" spans="1:14" ht="47.25">
      <c r="A25" s="35" t="s">
        <v>28</v>
      </c>
      <c r="B25" s="30" t="s">
        <v>46</v>
      </c>
      <c r="C25" s="72">
        <f>SUM(E25:F25)</f>
        <v>12222.1</v>
      </c>
      <c r="D25" s="63"/>
      <c r="E25" s="63">
        <v>10000</v>
      </c>
      <c r="F25" s="71">
        <v>2222.1</v>
      </c>
      <c r="G25" s="23"/>
      <c r="H25" s="63"/>
      <c r="I25" s="63"/>
      <c r="J25" s="62"/>
      <c r="K25" s="79">
        <f t="shared" si="2"/>
        <v>12222.1</v>
      </c>
      <c r="L25" s="58">
        <f t="shared" si="6"/>
        <v>0</v>
      </c>
      <c r="M25" s="58">
        <f t="shared" si="6"/>
        <v>10000</v>
      </c>
      <c r="N25" s="58">
        <f t="shared" si="6"/>
        <v>2222.1</v>
      </c>
    </row>
    <row r="26" spans="1:14" ht="27" customHeight="1">
      <c r="A26" s="34">
        <v>3</v>
      </c>
      <c r="B26" s="8" t="s">
        <v>15</v>
      </c>
      <c r="C26" s="70">
        <f aca="true" t="shared" si="7" ref="C26:J26">SUM(C27:C27)</f>
        <v>11111</v>
      </c>
      <c r="D26" s="61">
        <f t="shared" si="7"/>
        <v>0</v>
      </c>
      <c r="E26" s="61">
        <f t="shared" si="7"/>
        <v>10000</v>
      </c>
      <c r="F26" s="70">
        <f t="shared" si="7"/>
        <v>1111</v>
      </c>
      <c r="G26" s="25">
        <f t="shared" si="7"/>
        <v>20000</v>
      </c>
      <c r="H26" s="61">
        <f t="shared" si="7"/>
        <v>0</v>
      </c>
      <c r="I26" s="61">
        <f t="shared" si="7"/>
        <v>0</v>
      </c>
      <c r="J26" s="61">
        <f t="shared" si="7"/>
        <v>10.241</v>
      </c>
      <c r="K26" s="79">
        <f t="shared" si="2"/>
        <v>11121.241</v>
      </c>
      <c r="L26" s="61">
        <f>SUM(L27:L27)</f>
        <v>0</v>
      </c>
      <c r="M26" s="61">
        <f>SUM(M27:M27)</f>
        <v>10000</v>
      </c>
      <c r="N26" s="61">
        <f>SUM(N27:N27)</f>
        <v>1121.241</v>
      </c>
    </row>
    <row r="27" spans="1:14" ht="32.25" thickBot="1">
      <c r="A27" s="34" t="s">
        <v>11</v>
      </c>
      <c r="B27" s="10" t="s">
        <v>24</v>
      </c>
      <c r="C27" s="71">
        <f>SUM(E27:F27)</f>
        <v>11111</v>
      </c>
      <c r="D27" s="62"/>
      <c r="E27" s="62">
        <v>10000</v>
      </c>
      <c r="F27" s="71">
        <v>1111</v>
      </c>
      <c r="G27" s="23">
        <v>20000</v>
      </c>
      <c r="H27" s="62"/>
      <c r="I27" s="62"/>
      <c r="J27" s="62">
        <v>10.241</v>
      </c>
      <c r="K27" s="82">
        <f t="shared" si="2"/>
        <v>11121.241</v>
      </c>
      <c r="L27" s="58">
        <f>D27+H27</f>
        <v>0</v>
      </c>
      <c r="M27" s="58">
        <f>E27+I27</f>
        <v>10000</v>
      </c>
      <c r="N27" s="58">
        <f>F27+J27</f>
        <v>1121.241</v>
      </c>
    </row>
    <row r="28" spans="1:14" ht="16.5" hidden="1" thickBot="1">
      <c r="A28" s="12"/>
      <c r="B28" s="8"/>
      <c r="C28" s="73">
        <f>SUM(E28:F28)</f>
        <v>0</v>
      </c>
      <c r="D28" s="9"/>
      <c r="E28" s="9">
        <f>E29</f>
        <v>0</v>
      </c>
      <c r="F28" s="73">
        <f>F29</f>
        <v>0</v>
      </c>
      <c r="G28" s="23"/>
      <c r="H28" s="9"/>
      <c r="I28" s="9">
        <f>I29</f>
        <v>0</v>
      </c>
      <c r="J28" s="9">
        <f>J29</f>
        <v>0</v>
      </c>
      <c r="K28" s="81">
        <f t="shared" si="2"/>
        <v>0</v>
      </c>
      <c r="L28" s="9"/>
      <c r="M28" s="9">
        <f>M29</f>
        <v>0</v>
      </c>
      <c r="N28" s="9">
        <f>N29</f>
        <v>0</v>
      </c>
    </row>
    <row r="29" spans="1:14" ht="16.5" hidden="1" thickBot="1">
      <c r="A29" s="13"/>
      <c r="B29" s="14"/>
      <c r="C29" s="74">
        <f>SUM(E29:F29)</f>
        <v>0</v>
      </c>
      <c r="D29" s="11"/>
      <c r="E29" s="11"/>
      <c r="F29" s="74"/>
      <c r="G29" s="23"/>
      <c r="H29" s="11"/>
      <c r="I29" s="11"/>
      <c r="J29" s="11"/>
      <c r="K29" s="80">
        <f t="shared" si="2"/>
        <v>0</v>
      </c>
      <c r="L29" s="11"/>
      <c r="M29" s="11"/>
      <c r="N29" s="11"/>
    </row>
    <row r="30" spans="1:14" ht="11.25" customHeight="1" hidden="1" thickBot="1">
      <c r="A30" s="13">
        <v>4</v>
      </c>
      <c r="B30" s="15" t="s">
        <v>12</v>
      </c>
      <c r="C30" s="75">
        <f>SUM(E30:F30)</f>
        <v>0</v>
      </c>
      <c r="D30" s="16"/>
      <c r="E30" s="16"/>
      <c r="F30" s="77"/>
      <c r="G30" s="26"/>
      <c r="H30" s="16"/>
      <c r="I30" s="16"/>
      <c r="J30" s="28"/>
      <c r="K30" s="80">
        <f t="shared" si="2"/>
        <v>0</v>
      </c>
      <c r="L30" s="16"/>
      <c r="M30" s="16"/>
      <c r="N30" s="28"/>
    </row>
    <row r="31" spans="1:14" ht="16.5" thickBot="1">
      <c r="A31" s="91" t="s">
        <v>13</v>
      </c>
      <c r="B31" s="92"/>
      <c r="C31" s="76">
        <f>SUM(E31:F31)</f>
        <v>30675.2</v>
      </c>
      <c r="D31" s="17">
        <f aca="true" t="shared" si="8" ref="D31:J31">D20+D11</f>
        <v>0</v>
      </c>
      <c r="E31" s="17">
        <f t="shared" si="8"/>
        <v>22605.4</v>
      </c>
      <c r="F31" s="78">
        <f t="shared" si="8"/>
        <v>8069.799999999999</v>
      </c>
      <c r="G31" s="27" t="e">
        <f t="shared" si="8"/>
        <v>#REF!</v>
      </c>
      <c r="H31" s="17">
        <f t="shared" si="8"/>
        <v>2229.2</v>
      </c>
      <c r="I31" s="17">
        <f t="shared" si="8"/>
        <v>4514.2</v>
      </c>
      <c r="J31" s="29">
        <f t="shared" si="8"/>
        <v>-970.4497</v>
      </c>
      <c r="K31" s="67">
        <f t="shared" si="2"/>
        <v>36448.1503</v>
      </c>
      <c r="L31" s="17">
        <f>L20+L11</f>
        <v>2229.2</v>
      </c>
      <c r="M31" s="17">
        <f>M20+M11</f>
        <v>27119.6</v>
      </c>
      <c r="N31" s="29">
        <f>N20+N11</f>
        <v>7099.3503</v>
      </c>
    </row>
    <row r="32" spans="1:14" ht="12.75">
      <c r="A32" s="18"/>
      <c r="B32" s="18"/>
      <c r="C32" s="19"/>
      <c r="D32" s="19"/>
      <c r="E32" s="19"/>
      <c r="F32" s="19"/>
      <c r="H32" s="19"/>
      <c r="I32" s="19"/>
      <c r="J32" s="19"/>
      <c r="K32" s="19"/>
      <c r="L32" s="19"/>
      <c r="M32" s="19"/>
      <c r="N32" s="19"/>
    </row>
    <row r="33" spans="6:14" ht="12.75">
      <c r="F33" s="47"/>
      <c r="J33" s="47"/>
      <c r="K33" s="56"/>
      <c r="N33" s="47"/>
    </row>
  </sheetData>
  <sheetProtection/>
  <mergeCells count="13">
    <mergeCell ref="L9:N9"/>
    <mergeCell ref="J3:N3"/>
    <mergeCell ref="J2:L2"/>
    <mergeCell ref="A5:L5"/>
    <mergeCell ref="B6:L6"/>
    <mergeCell ref="K9:K10"/>
    <mergeCell ref="A9:A10"/>
    <mergeCell ref="B9:B10"/>
    <mergeCell ref="C9:C10"/>
    <mergeCell ref="D9:F9"/>
    <mergeCell ref="G9:G10"/>
    <mergeCell ref="A31:B31"/>
    <mergeCell ref="H9:J9"/>
  </mergeCells>
  <printOptions/>
  <pageMargins left="0.1968503937007874" right="0.1968503937007874" top="0.1968503937007874" bottom="0" header="0" footer="0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2012-06-04T10:58:51Z</cp:lastPrinted>
  <dcterms:created xsi:type="dcterms:W3CDTF">2008-05-08T18:28:22Z</dcterms:created>
  <dcterms:modified xsi:type="dcterms:W3CDTF">2012-06-05T09:40:51Z</dcterms:modified>
  <cp:category/>
  <cp:version/>
  <cp:contentType/>
  <cp:contentStatus/>
</cp:coreProperties>
</file>