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activeTab="4"/>
  </bookViews>
  <sheets>
    <sheet name="1" sheetId="1" r:id="rId1"/>
    <sheet name="2" sheetId="18" r:id="rId2"/>
    <sheet name="4" sheetId="3" r:id="rId3"/>
    <sheet name="25" sheetId="6" r:id="rId4"/>
    <sheet name="26" sheetId="19" r:id="rId5"/>
  </sheets>
  <definedNames>
    <definedName name="_xlnm.Print_Titles" localSheetId="2">'4'!$3:$3</definedName>
  </definedNames>
  <calcPr calcId="145621"/>
</workbook>
</file>

<file path=xl/calcChain.xml><?xml version="1.0" encoding="utf-8"?>
<calcChain xmlns="http://schemas.openxmlformats.org/spreadsheetml/2006/main">
  <c r="J27" i="18" l="1"/>
  <c r="C26" i="18"/>
  <c r="C27" i="18"/>
  <c r="C24" i="1"/>
  <c r="J26" i="18" l="1"/>
  <c r="B7" i="19" l="1"/>
  <c r="E7" i="19"/>
  <c r="D7" i="19"/>
  <c r="C7" i="19"/>
  <c r="C32" i="18"/>
  <c r="C31" i="18"/>
  <c r="C30" i="18" s="1"/>
  <c r="C29" i="18" s="1"/>
  <c r="C28" i="18" s="1"/>
  <c r="J25" i="18"/>
  <c r="J21" i="18" s="1"/>
  <c r="I26" i="18"/>
  <c r="H26" i="18"/>
  <c r="G26" i="18"/>
  <c r="F26" i="18"/>
  <c r="E26" i="18"/>
  <c r="D26" i="18"/>
  <c r="I25" i="18"/>
  <c r="H25" i="18"/>
  <c r="G25" i="18"/>
  <c r="F25" i="18"/>
  <c r="E25" i="18"/>
  <c r="D25" i="18"/>
  <c r="C25" i="18"/>
  <c r="C21" i="18" s="1"/>
  <c r="J23" i="18"/>
  <c r="I23" i="18"/>
  <c r="H23" i="18"/>
  <c r="G23" i="18"/>
  <c r="F23" i="18"/>
  <c r="E23" i="18"/>
  <c r="D23" i="18"/>
  <c r="D22" i="18" s="1"/>
  <c r="C23" i="18"/>
  <c r="C22" i="18" s="1"/>
  <c r="J22" i="18"/>
  <c r="I22" i="18"/>
  <c r="H22" i="18"/>
  <c r="G22" i="18"/>
  <c r="F22" i="18"/>
  <c r="E22" i="18"/>
  <c r="I21" i="18"/>
  <c r="H21" i="18"/>
  <c r="H18" i="18" s="1"/>
  <c r="H15" i="18" s="1"/>
  <c r="H14" i="18" s="1"/>
  <c r="G21" i="18"/>
  <c r="F21" i="18"/>
  <c r="F18" i="18" s="1"/>
  <c r="F15" i="18" s="1"/>
  <c r="F14" i="18" s="1"/>
  <c r="E21" i="18"/>
  <c r="D21" i="18"/>
  <c r="D18" i="18" s="1"/>
  <c r="D15" i="18" s="1"/>
  <c r="D14" i="18" s="1"/>
  <c r="J19" i="18"/>
  <c r="I19" i="18"/>
  <c r="H19" i="18"/>
  <c r="G19" i="18"/>
  <c r="F19" i="18"/>
  <c r="E19" i="18"/>
  <c r="D19" i="18"/>
  <c r="C19" i="18"/>
  <c r="I18" i="18"/>
  <c r="G18" i="18"/>
  <c r="E18" i="18"/>
  <c r="J17" i="18"/>
  <c r="C17" i="18"/>
  <c r="I16" i="18"/>
  <c r="H16" i="18"/>
  <c r="G16" i="18"/>
  <c r="F16" i="18"/>
  <c r="E16" i="18"/>
  <c r="D16" i="18"/>
  <c r="J15" i="18"/>
  <c r="I15" i="18"/>
  <c r="G15" i="18"/>
  <c r="E15" i="18"/>
  <c r="C15" i="18"/>
  <c r="I14" i="18"/>
  <c r="I12" i="18" s="1"/>
  <c r="G14" i="18"/>
  <c r="G12" i="18" s="1"/>
  <c r="E14" i="18"/>
  <c r="E12" i="18" s="1"/>
  <c r="J11" i="18"/>
  <c r="I11" i="18"/>
  <c r="I10" i="18" s="1"/>
  <c r="G11" i="18"/>
  <c r="G10" i="18" s="1"/>
  <c r="G9" i="18" s="1"/>
  <c r="E11" i="18"/>
  <c r="E10" i="18" s="1"/>
  <c r="C11" i="18"/>
  <c r="J9" i="18"/>
  <c r="C9" i="18"/>
  <c r="J8" i="18"/>
  <c r="I8" i="18"/>
  <c r="H8" i="18"/>
  <c r="G8" i="18"/>
  <c r="F8" i="18"/>
  <c r="E8" i="18"/>
  <c r="D8" i="18"/>
  <c r="C8" i="18"/>
  <c r="I7" i="18"/>
  <c r="G7" i="18"/>
  <c r="E7" i="18"/>
  <c r="I6" i="18"/>
  <c r="G6" i="18"/>
  <c r="E6" i="18"/>
  <c r="J14" i="18" l="1"/>
  <c r="J7" i="18" s="1"/>
  <c r="J6" i="18" s="1"/>
  <c r="C14" i="18"/>
  <c r="E9" i="18"/>
  <c r="I9" i="18"/>
  <c r="D11" i="18"/>
  <c r="D10" i="18" s="1"/>
  <c r="D7" i="18"/>
  <c r="D6" i="18" s="1"/>
  <c r="D12" i="18"/>
  <c r="F11" i="18"/>
  <c r="F10" i="18" s="1"/>
  <c r="F7" i="18"/>
  <c r="F6" i="18" s="1"/>
  <c r="F12" i="18"/>
  <c r="H11" i="18"/>
  <c r="H10" i="18" s="1"/>
  <c r="H7" i="18"/>
  <c r="H6" i="18" s="1"/>
  <c r="H12" i="18"/>
  <c r="C7" i="18" l="1"/>
  <c r="C6" i="18" s="1"/>
  <c r="H9" i="18"/>
  <c r="D9" i="18"/>
  <c r="F9" i="18"/>
  <c r="C7" i="6" l="1"/>
  <c r="B11" i="6"/>
  <c r="B9" i="6"/>
  <c r="C23" i="1"/>
  <c r="C30" i="1"/>
  <c r="C29" i="1" s="1"/>
  <c r="C28" i="1" s="1"/>
  <c r="C27" i="1" s="1"/>
  <c r="C26" i="1" s="1"/>
  <c r="C21" i="1"/>
  <c r="C20" i="1"/>
  <c r="C17" i="1"/>
  <c r="C15" i="1"/>
  <c r="C11" i="1"/>
  <c r="C9" i="1"/>
  <c r="C8" i="1" s="1"/>
  <c r="C14" i="1" l="1"/>
  <c r="B7" i="6"/>
  <c r="C19" i="1"/>
  <c r="C7" i="1" s="1"/>
  <c r="C6" i="1" s="1"/>
  <c r="I23" i="1" l="1"/>
  <c r="H23" i="1"/>
  <c r="G23" i="1"/>
  <c r="F23" i="1"/>
  <c r="E23" i="1"/>
  <c r="D23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6" i="1"/>
  <c r="H16" i="1"/>
  <c r="G16" i="1"/>
  <c r="F16" i="1"/>
  <c r="E16" i="1"/>
  <c r="D16" i="1"/>
  <c r="I15" i="1"/>
  <c r="H15" i="1"/>
  <c r="G15" i="1"/>
  <c r="F15" i="1"/>
  <c r="E15" i="1"/>
  <c r="D15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<sst xmlns="http://schemas.openxmlformats.org/spreadsheetml/2006/main" count="193" uniqueCount="102">
  <si>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</si>
  <si>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</si>
  <si>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</si>
  <si>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</si>
  <si>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</si>
  <si>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</si>
  <si>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</si>
  <si>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</si>
  <si>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</si>
  <si>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</si>
  <si>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</si>
  <si>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</si>
  <si>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</si>
  <si>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</si>
  <si>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</si>
  <si>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</si>
  <si>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</si>
  <si>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</si>
  <si>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</si>
  <si>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</si>
  <si>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</si>
  <si>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</si>
  <si>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</si>
  <si>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</si>
  <si>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</si>
  <si>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</si>
  <si>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</si>
  <si>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</si>
  <si>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</si>
  <si>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</si>
  <si>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</si>
  <si>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</si>
  <si>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</si>
  <si>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Погашение бюджетами муниципальных районов  кредитов от кредитных организаций в валюте Российской Федерации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</si>
  <si>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</si>
  <si>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</si>
  <si>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</si>
  <si>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</si>
  <si>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</si>
  <si>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</si>
  <si>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</si>
  <si>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</si>
  <si>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</si>
  <si>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</si>
  <si>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</si>
  <si>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</si>
  <si>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</si>
  <si>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</si>
  <si>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</si>
  <si>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</si>
  <si>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</si>
  <si>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</si>
  <si>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</si>
  <si>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</si>
  <si>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</si>
  <si>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Администрация района (аймака) муниципального образования "Онгудайский район"</t>
  </si>
  <si>
    <t>800</t>
  </si>
  <si>
    <t>2019 год</t>
  </si>
  <si>
    <t>000 01 02 00 00 00 0000 000</t>
  </si>
  <si>
    <t>000 01 02 00 00 00 0000 700</t>
  </si>
  <si>
    <t>000 01 03 00 00 00 0000 000</t>
  </si>
  <si>
    <t>000 01 03 01 00 05 0000 710</t>
  </si>
  <si>
    <t>000 01 03 00 00 00 0000 800</t>
  </si>
  <si>
    <t>000 01 03 01 00 05 0000 810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</si>
  <si>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</si>
  <si>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</si>
  <si>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</si>
  <si>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</si>
  <si>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</si>
  <si>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</si>
  <si>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</si>
  <si>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</si>
  <si>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</si>
  <si>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</si>
  <si>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 xml:space="preserve"> 01 03 01 00 05 0000 810</t>
  </si>
  <si>
    <t>Приложение 25</t>
  </si>
  <si>
    <t>Приложение 26</t>
  </si>
  <si>
    <t>Погашение кредитов от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</si>
  <si>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</si>
  <si>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</si>
  <si>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2020 год</t>
  </si>
  <si>
    <t>Источники финансирования дефицита  бюджета муниципального образования "Онгудайский район"на 2019 год</t>
  </si>
  <si>
    <t>Источники финансирования дефицита  бюджета муниципального образования "Онгудайский район"на плановый период 2020 и 2021 годов</t>
  </si>
  <si>
    <t>2021 год</t>
  </si>
  <si>
    <t>000 01 03 01 00 00 0000 700</t>
  </si>
  <si>
    <t>000 01 02 00 00 05 0000 710</t>
  </si>
  <si>
    <t>000 01 02 00 00 05 0000 810</t>
  </si>
  <si>
    <t>01 02 00 00 05 0000 810</t>
  </si>
  <si>
    <t>01 02 00 00 05 0000 710</t>
  </si>
  <si>
    <t>1 01 00 00 00 00 0000 000</t>
  </si>
  <si>
    <t>2 01 00 00 00 00 0000 000</t>
  </si>
  <si>
    <t>3 01 00 00 00 00 0000 000</t>
  </si>
  <si>
    <t>4 01 00 00 00 00 0000 000</t>
  </si>
  <si>
    <t>5 01 00 00 00 00 0000 000</t>
  </si>
  <si>
    <t>000 01 05 00 00 00 0000 000</t>
  </si>
  <si>
    <t>Программа муниципальных внутренних заимствований  муниципального образования "Онгудайский район"       на 2019 год</t>
  </si>
  <si>
    <t>Программа муниципальных внутренних заимствований  муниципального образования "Онгудайский район"   на плановый период 2020 и 2021 годов</t>
  </si>
  <si>
    <t xml:space="preserve">Приложение 1
к  решению «О проекте бюджета 
муниципального образования "Онгудайский район"
на 2019 и на плановый период 2020 и 2021 годов" </t>
  </si>
  <si>
    <t xml:space="preserve">Приложение 2
к  решению «О проекте бюджета
муниципального образования "Онгудайский район" на 2019 и на плановый период 2020 и 2021 годов" </t>
  </si>
  <si>
    <t>Приложение 4
к   решению «О проекте бюджета муниципального образования "Онгудайский район" на 2019 год  и на плановый период 2020 и 2021 годов"</t>
  </si>
  <si>
    <t xml:space="preserve">к   решению  "О проекте бюджета муниципального образования "Онгудайский район" на  2019 год и на плановый период на 2020 и 2021 годов" </t>
  </si>
  <si>
    <t xml:space="preserve">к  решению "О проекте бюджета муниципального образования "Онгудайский район" на  2019 год и на плановый период на 2020 и 2021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</si>
</sst>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12" fillId="0" borderId="0">
      <alignment vertical="top"/>
    </xf>
  </cellStyleXfs>
  <cellXfs count="72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horizontal="right"/>
    </xf>
    <xf numFmtId="43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43" fontId="3" fillId="0" borderId="0" xfId="1" applyFont="1" applyFill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7" fillId="0" borderId="0" xfId="0" applyFont="1" applyFill="1"/>
    <xf numFmtId="0" fontId="5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justify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/>
    </xf>
    <xf numFmtId="2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/>
    <xf numFmtId="4" fontId="3" fillId="2" borderId="3" xfId="0" applyNumberFormat="1" applyFont="1" applyFill="1" applyBorder="1" applyAlignment="1">
      <alignment horizontal="center" vertical="center" wrapText="1"/>
    </xf>
    <xf numFmtId="43" fontId="4" fillId="2" borderId="3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/>
    </xf>
    <xf numFmtId="43" fontId="4" fillId="0" borderId="2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 wrapText="1"/>
    </xf>
    <xf numFmtId="43" fontId="4" fillId="0" borderId="3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43" fontId="3" fillId="0" borderId="1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2" fontId="6" fillId="0" borderId="6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</cellXfs>
  <cellStyles count="16">
    <cellStyle name="Обычный" xfId="0" builtinId="0"/>
    <cellStyle name="Обычный 10" xfId="11"/>
    <cellStyle name="Обычный 12" xfId="5"/>
    <cellStyle name="Обычный 16" xfId="8"/>
    <cellStyle name="Обычный 17" xfId="7"/>
    <cellStyle name="Обычный 18 2" xfId="9"/>
    <cellStyle name="Обычный 18 2 2" xfId="13"/>
    <cellStyle name="Обычный 2 2 2" xfId="6"/>
    <cellStyle name="Обычный 23" xfId="14"/>
    <cellStyle name="Обычный 3 31" xfId="10"/>
    <cellStyle name="Обычный 3 33" xfId="15"/>
    <cellStyle name="Обычный 5" xfId="2"/>
    <cellStyle name="Обычный 7" xfId="4"/>
    <cellStyle name="Финансовый" xfId="1" builtinId="3"/>
    <cellStyle name="Финансовый 13" xfId="3"/>
    <cellStyle name="Финансовый 3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8"/>
  <sheetViews>
    <sheetView view="pageBreakPreview" zoomScale="60" zoomScaleNormal="100" workbookViewId="0">
      <selection activeCell="C18" sqref="C18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6384" width="9.140625" style="1"/>
  </cols>
  <sheetData>
    <row r="1" spans="1:9" ht="108.75" customHeight="1" x14ac:dyDescent="0.25">
      <c r="B1" s="58" t="s">
        <v>97</v>
      </c>
      <c r="C1" s="58"/>
      <c r="D1" s="2"/>
      <c r="E1" s="2"/>
      <c r="F1" s="2"/>
      <c r="G1" s="2"/>
      <c r="H1" s="2"/>
      <c r="I1" s="2"/>
    </row>
    <row r="2" spans="1:9" ht="25.5" customHeight="1" x14ac:dyDescent="0.25">
      <c r="A2" s="51" t="s">
        <v>81</v>
      </c>
      <c r="B2" s="51"/>
      <c r="C2" s="51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52" t="s">
        <v>1</v>
      </c>
      <c r="B4" s="54" t="s">
        <v>2</v>
      </c>
      <c r="C4" s="56" t="s">
        <v>3</v>
      </c>
    </row>
    <row r="5" spans="1:9" ht="18.75" customHeight="1" x14ac:dyDescent="0.25">
      <c r="A5" s="53"/>
      <c r="B5" s="55"/>
      <c r="C5" s="57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 t="shared" ref="C6" si="0">-C7</f>
        <v>634</v>
      </c>
      <c r="D6" s="5" t="e">
        <f t="shared" ref="D6:I6" si="1">D9+D15+D20</f>
        <v>#REF!</v>
      </c>
      <c r="E6" s="5" t="e">
        <f t="shared" si="1"/>
        <v>#REF!</v>
      </c>
      <c r="F6" s="5" t="e">
        <f t="shared" si="1"/>
        <v>#REF!</v>
      </c>
      <c r="G6" s="5" t="e">
        <f t="shared" si="1"/>
        <v>#REF!</v>
      </c>
      <c r="H6" s="5" t="e">
        <f t="shared" si="1"/>
        <v>#REF!</v>
      </c>
      <c r="I6" s="5" t="e">
        <f t="shared" si="1"/>
        <v>#REF!</v>
      </c>
    </row>
    <row r="7" spans="1:9" ht="36.75" customHeight="1" x14ac:dyDescent="0.25">
      <c r="A7" s="6" t="s">
        <v>5</v>
      </c>
      <c r="B7" s="7" t="s">
        <v>6</v>
      </c>
      <c r="C7" s="8">
        <f>C14+C19+C26</f>
        <v>-634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89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7" t="s">
        <v>90</v>
      </c>
      <c r="C9" s="11">
        <f t="shared" ref="C9" si="3">C10</f>
        <v>0</v>
      </c>
      <c r="D9" s="5" t="e">
        <f t="shared" ref="D9:I9" si="4">D10-D12</f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</row>
    <row r="10" spans="1:9" ht="31.5" hidden="1" customHeight="1" x14ac:dyDescent="0.25">
      <c r="A10" s="9" t="s">
        <v>11</v>
      </c>
      <c r="B10" s="7" t="s">
        <v>91</v>
      </c>
      <c r="C10" s="11"/>
      <c r="D10" s="5" t="e">
        <f t="shared" ref="D10:I10" si="5">D11</f>
        <v>#REF!</v>
      </c>
      <c r="E10" s="5" t="e">
        <f t="shared" si="5"/>
        <v>#REF!</v>
      </c>
      <c r="F10" s="5" t="e">
        <f t="shared" si="5"/>
        <v>#REF!</v>
      </c>
      <c r="G10" s="5" t="e">
        <f t="shared" si="5"/>
        <v>#REF!</v>
      </c>
      <c r="H10" s="5" t="e">
        <f t="shared" si="5"/>
        <v>#REF!</v>
      </c>
      <c r="I10" s="5" t="e">
        <f t="shared" si="5"/>
        <v>#REF!</v>
      </c>
    </row>
    <row r="11" spans="1:9" ht="40.5" hidden="1" customHeight="1" x14ac:dyDescent="0.25">
      <c r="A11" s="9" t="s">
        <v>13</v>
      </c>
      <c r="B11" s="7" t="s">
        <v>92</v>
      </c>
      <c r="C11" s="11">
        <f t="shared" ref="C11" si="6">C12</f>
        <v>0</v>
      </c>
      <c r="D11" s="5" t="e">
        <f>D14+#REF!+D19-D17-D20</f>
        <v>#REF!</v>
      </c>
      <c r="E11" s="5" t="e">
        <f>E14+#REF!+E19-E17-E20</f>
        <v>#REF!</v>
      </c>
      <c r="F11" s="5" t="e">
        <f>F14+#REF!+F19-F17-F20</f>
        <v>#REF!</v>
      </c>
      <c r="G11" s="5" t="e">
        <f>G14+#REF!+G19-G17-G20</f>
        <v>#REF!</v>
      </c>
      <c r="H11" s="5" t="e">
        <f>H14+#REF!+H19-H17-H20</f>
        <v>#REF!</v>
      </c>
      <c r="I11" s="5" t="e">
        <f>I14+#REF!+I19-I17-I20</f>
        <v>#REF!</v>
      </c>
    </row>
    <row r="12" spans="1:9" ht="43.5" hidden="1" customHeight="1" x14ac:dyDescent="0.25">
      <c r="A12" s="9" t="s">
        <v>15</v>
      </c>
      <c r="B12" s="7" t="s">
        <v>93</v>
      </c>
      <c r="C12" s="11"/>
      <c r="D12" s="5">
        <f t="shared" ref="D12:I12" si="7">D14</f>
        <v>160000</v>
      </c>
      <c r="E12" s="5">
        <f t="shared" si="7"/>
        <v>160000</v>
      </c>
      <c r="F12" s="5">
        <f t="shared" si="7"/>
        <v>160000</v>
      </c>
      <c r="G12" s="5">
        <f t="shared" si="7"/>
        <v>160000</v>
      </c>
      <c r="H12" s="5">
        <f t="shared" si="7"/>
        <v>160000</v>
      </c>
      <c r="I12" s="5">
        <f t="shared" si="7"/>
        <v>160000</v>
      </c>
    </row>
    <row r="13" spans="1:9" ht="43.5" customHeight="1" x14ac:dyDescent="0.25">
      <c r="A13" s="6" t="s">
        <v>65</v>
      </c>
      <c r="B13" s="7" t="s">
        <v>94</v>
      </c>
      <c r="C13" s="8">
        <v>0</v>
      </c>
      <c r="D13" s="5"/>
      <c r="E13" s="5"/>
      <c r="F13" s="5"/>
      <c r="G13" s="5"/>
      <c r="H13" s="5"/>
      <c r="I13" s="5"/>
    </row>
    <row r="14" spans="1:9" ht="30.75" customHeight="1" x14ac:dyDescent="0.25">
      <c r="A14" s="6" t="s">
        <v>7</v>
      </c>
      <c r="B14" s="7" t="s">
        <v>58</v>
      </c>
      <c r="C14" s="8">
        <f t="shared" ref="C14" si="8">C15-C17</f>
        <v>0</v>
      </c>
      <c r="D14" s="5">
        <v>160000</v>
      </c>
      <c r="E14" s="5">
        <v>160000</v>
      </c>
      <c r="F14" s="5">
        <v>160000</v>
      </c>
      <c r="G14" s="5">
        <v>160000</v>
      </c>
      <c r="H14" s="5">
        <v>160000</v>
      </c>
      <c r="I14" s="5">
        <v>160000</v>
      </c>
    </row>
    <row r="15" spans="1:9" s="12" customFormat="1" ht="56.25" customHeight="1" x14ac:dyDescent="0.25">
      <c r="A15" s="9" t="s">
        <v>9</v>
      </c>
      <c r="B15" s="10" t="s">
        <v>59</v>
      </c>
      <c r="C15" s="11">
        <f t="shared" ref="C15" si="9">C16</f>
        <v>0</v>
      </c>
      <c r="D15" s="5">
        <f t="shared" ref="D15:I15" si="10">D16-D18</f>
        <v>-4978.640000000014</v>
      </c>
      <c r="E15" s="5">
        <f t="shared" si="10"/>
        <v>-4978.640000000014</v>
      </c>
      <c r="F15" s="5">
        <f t="shared" si="10"/>
        <v>-4978.640000000014</v>
      </c>
      <c r="G15" s="5">
        <f t="shared" si="10"/>
        <v>-4978.640000000014</v>
      </c>
      <c r="H15" s="5">
        <f t="shared" si="10"/>
        <v>-4978.640000000014</v>
      </c>
      <c r="I15" s="5">
        <f t="shared" si="10"/>
        <v>-4978.640000000014</v>
      </c>
    </row>
    <row r="16" spans="1:9" ht="50.25" customHeight="1" x14ac:dyDescent="0.25">
      <c r="A16" s="9" t="s">
        <v>17</v>
      </c>
      <c r="B16" s="10" t="s">
        <v>85</v>
      </c>
      <c r="C16" s="11">
        <v>0</v>
      </c>
      <c r="D16" s="5">
        <f t="shared" ref="D16:I16" si="11">D17</f>
        <v>250000</v>
      </c>
      <c r="E16" s="5">
        <f t="shared" si="11"/>
        <v>250000</v>
      </c>
      <c r="F16" s="5">
        <f t="shared" si="11"/>
        <v>250000</v>
      </c>
      <c r="G16" s="5">
        <f t="shared" si="11"/>
        <v>250000</v>
      </c>
      <c r="H16" s="5">
        <f t="shared" si="11"/>
        <v>250000</v>
      </c>
      <c r="I16" s="5">
        <f t="shared" si="11"/>
        <v>250000</v>
      </c>
    </row>
    <row r="17" spans="1:9" ht="44.25" customHeight="1" x14ac:dyDescent="0.25">
      <c r="A17" s="9" t="s">
        <v>13</v>
      </c>
      <c r="B17" s="10" t="s">
        <v>78</v>
      </c>
      <c r="C17" s="11">
        <f t="shared" ref="C17" si="12">C18</f>
        <v>0</v>
      </c>
      <c r="D17" s="5">
        <v>250000</v>
      </c>
      <c r="E17" s="5">
        <v>250000</v>
      </c>
      <c r="F17" s="5">
        <v>250000</v>
      </c>
      <c r="G17" s="5">
        <v>250000</v>
      </c>
      <c r="H17" s="5">
        <v>250000</v>
      </c>
      <c r="I17" s="5">
        <v>250000</v>
      </c>
    </row>
    <row r="18" spans="1:9" ht="42" customHeight="1" x14ac:dyDescent="0.25">
      <c r="A18" s="9" t="s">
        <v>18</v>
      </c>
      <c r="B18" s="10" t="s">
        <v>86</v>
      </c>
      <c r="C18" s="11">
        <v>0</v>
      </c>
      <c r="D18" s="5">
        <f t="shared" ref="D18:I18" si="13">D19</f>
        <v>254978.64</v>
      </c>
      <c r="E18" s="5">
        <f t="shared" si="13"/>
        <v>254978.64</v>
      </c>
      <c r="F18" s="5">
        <f t="shared" si="13"/>
        <v>254978.64</v>
      </c>
      <c r="G18" s="5">
        <f t="shared" si="13"/>
        <v>254978.64</v>
      </c>
      <c r="H18" s="5">
        <f t="shared" si="13"/>
        <v>254978.64</v>
      </c>
      <c r="I18" s="5">
        <f t="shared" si="13"/>
        <v>254978.64</v>
      </c>
    </row>
    <row r="19" spans="1:9" ht="41.25" customHeight="1" x14ac:dyDescent="0.25">
      <c r="A19" s="6" t="s">
        <v>20</v>
      </c>
      <c r="B19" s="7" t="s">
        <v>60</v>
      </c>
      <c r="C19" s="8">
        <f t="shared" ref="C19" si="14">C20-(-C23)</f>
        <v>-634</v>
      </c>
      <c r="D19" s="5">
        <f t="shared" ref="D19:I19" si="15">4978.64+250000</f>
        <v>254978.64</v>
      </c>
      <c r="E19" s="5">
        <f t="shared" si="15"/>
        <v>254978.64</v>
      </c>
      <c r="F19" s="5">
        <f t="shared" si="15"/>
        <v>254978.64</v>
      </c>
      <c r="G19" s="5">
        <f t="shared" si="15"/>
        <v>254978.64</v>
      </c>
      <c r="H19" s="5">
        <f t="shared" si="15"/>
        <v>254978.64</v>
      </c>
      <c r="I19" s="5">
        <f t="shared" si="15"/>
        <v>254978.64</v>
      </c>
    </row>
    <row r="20" spans="1:9" s="12" customFormat="1" ht="75" customHeight="1" x14ac:dyDescent="0.25">
      <c r="A20" s="9" t="s">
        <v>21</v>
      </c>
      <c r="B20" s="10" t="s">
        <v>84</v>
      </c>
      <c r="C20" s="11">
        <f t="shared" ref="C20" si="16">C21</f>
        <v>5000</v>
      </c>
      <c r="D20" s="5" t="e">
        <f>#REF!+D21</f>
        <v>#REF!</v>
      </c>
      <c r="E20" s="5" t="e">
        <f>#REF!+E21</f>
        <v>#REF!</v>
      </c>
      <c r="F20" s="5" t="e">
        <f>#REF!+F21</f>
        <v>#REF!</v>
      </c>
      <c r="G20" s="5" t="e">
        <f>#REF!+G21</f>
        <v>#REF!</v>
      </c>
      <c r="H20" s="5" t="e">
        <f>#REF!+H21</f>
        <v>#REF!</v>
      </c>
      <c r="I20" s="5" t="e">
        <f>#REF!+I21</f>
        <v>#REF!</v>
      </c>
    </row>
    <row r="21" spans="1:9" ht="75" customHeight="1" x14ac:dyDescent="0.25">
      <c r="A21" s="9" t="s">
        <v>23</v>
      </c>
      <c r="B21" s="10" t="s">
        <v>61</v>
      </c>
      <c r="C21" s="11">
        <f>C22</f>
        <v>5000</v>
      </c>
      <c r="D21" s="5" t="e">
        <f>D23 -#REF!</f>
        <v>#REF!</v>
      </c>
      <c r="E21" s="5" t="e">
        <f>E23 -#REF!</f>
        <v>#REF!</v>
      </c>
      <c r="F21" s="5" t="e">
        <f>F23 -#REF!</f>
        <v>#REF!</v>
      </c>
      <c r="G21" s="5" t="e">
        <f>G23 -#REF!</f>
        <v>#REF!</v>
      </c>
      <c r="H21" s="5" t="e">
        <f>H23 -#REF!</f>
        <v>#REF!</v>
      </c>
      <c r="I21" s="5" t="e">
        <f>I23 -#REF!</f>
        <v>#REF!</v>
      </c>
    </row>
    <row r="22" spans="1:9" ht="99.75" customHeight="1" x14ac:dyDescent="0.25">
      <c r="A22" s="9" t="s">
        <v>25</v>
      </c>
      <c r="B22" s="10" t="s">
        <v>61</v>
      </c>
      <c r="C22" s="11">
        <v>5000</v>
      </c>
      <c r="D22" s="5"/>
      <c r="E22" s="5"/>
      <c r="F22" s="5"/>
      <c r="G22" s="5"/>
      <c r="H22" s="5"/>
      <c r="I22" s="5"/>
    </row>
    <row r="23" spans="1:9" ht="75" customHeight="1" x14ac:dyDescent="0.25">
      <c r="A23" s="9" t="s">
        <v>22</v>
      </c>
      <c r="B23" s="10" t="s">
        <v>62</v>
      </c>
      <c r="C23" s="11">
        <f t="shared" ref="C23" si="17">C24</f>
        <v>-5634</v>
      </c>
      <c r="D23" s="5" t="e">
        <f>#REF!+D24</f>
        <v>#REF!</v>
      </c>
      <c r="E23" s="5" t="e">
        <f>#REF!+E24</f>
        <v>#REF!</v>
      </c>
      <c r="F23" s="5" t="e">
        <f>#REF!+F24</f>
        <v>#REF!</v>
      </c>
      <c r="G23" s="5" t="e">
        <f>#REF!+G24</f>
        <v>#REF!</v>
      </c>
      <c r="H23" s="5" t="e">
        <f>#REF!+H24</f>
        <v>#REF!</v>
      </c>
      <c r="I23" s="5" t="e">
        <f>#REF!+I24</f>
        <v>#REF!</v>
      </c>
    </row>
    <row r="24" spans="1:9" ht="75" customHeight="1" x14ac:dyDescent="0.25">
      <c r="A24" s="9" t="s">
        <v>24</v>
      </c>
      <c r="B24" s="10" t="s">
        <v>63</v>
      </c>
      <c r="C24" s="11">
        <f>-5000-634</f>
        <v>-5634</v>
      </c>
      <c r="D24" s="5">
        <v>2800</v>
      </c>
      <c r="E24" s="5">
        <v>2800</v>
      </c>
      <c r="F24" s="5">
        <v>2800</v>
      </c>
      <c r="G24" s="5">
        <v>2800</v>
      </c>
      <c r="H24" s="5">
        <v>2800</v>
      </c>
      <c r="I24" s="5">
        <v>2800</v>
      </c>
    </row>
    <row r="25" spans="1:9" ht="117" customHeight="1" x14ac:dyDescent="0.25">
      <c r="A25" s="9" t="s">
        <v>26</v>
      </c>
      <c r="B25" s="10" t="s">
        <v>63</v>
      </c>
      <c r="C25" s="11">
        <v>-5000</v>
      </c>
    </row>
    <row r="26" spans="1:9" hidden="1" x14ac:dyDescent="0.25">
      <c r="A26" s="9" t="s">
        <v>64</v>
      </c>
      <c r="B26" s="10" t="s">
        <v>6</v>
      </c>
      <c r="C26" s="40">
        <f t="shared" ref="C26:C30" si="18">C27</f>
        <v>0</v>
      </c>
    </row>
    <row r="27" spans="1:9" ht="31.5" hidden="1" x14ac:dyDescent="0.25">
      <c r="A27" s="9" t="s">
        <v>65</v>
      </c>
      <c r="B27" s="10" t="s">
        <v>66</v>
      </c>
      <c r="C27" s="40">
        <f t="shared" si="18"/>
        <v>0</v>
      </c>
    </row>
    <row r="28" spans="1:9" hidden="1" x14ac:dyDescent="0.25">
      <c r="A28" s="9" t="s">
        <v>67</v>
      </c>
      <c r="B28" s="10" t="s">
        <v>68</v>
      </c>
      <c r="C28" s="41">
        <f t="shared" si="18"/>
        <v>0</v>
      </c>
    </row>
    <row r="29" spans="1:9" hidden="1" x14ac:dyDescent="0.25">
      <c r="A29" s="9" t="s">
        <v>69</v>
      </c>
      <c r="B29" s="10" t="s">
        <v>70</v>
      </c>
      <c r="C29" s="40">
        <f t="shared" si="18"/>
        <v>0</v>
      </c>
    </row>
    <row r="30" spans="1:9" hidden="1" x14ac:dyDescent="0.25">
      <c r="A30" s="9" t="s">
        <v>71</v>
      </c>
      <c r="B30" s="10" t="s">
        <v>70</v>
      </c>
      <c r="C30" s="40">
        <f t="shared" si="18"/>
        <v>0</v>
      </c>
    </row>
    <row r="31" spans="1:9" ht="31.5" hidden="1" x14ac:dyDescent="0.25">
      <c r="A31" s="9" t="s">
        <v>72</v>
      </c>
      <c r="B31" s="10" t="s">
        <v>73</v>
      </c>
      <c r="C31" s="41">
        <v>0</v>
      </c>
    </row>
    <row r="32" spans="1:9" hidden="1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3"/>
      <c r="C35" s="14"/>
    </row>
    <row r="36" spans="2:3" x14ac:dyDescent="0.25">
      <c r="B36" s="15"/>
      <c r="C36" s="16"/>
    </row>
    <row r="37" spans="2:3" x14ac:dyDescent="0.25">
      <c r="B37" s="15"/>
      <c r="C37" s="16"/>
    </row>
    <row r="38" spans="2:3" x14ac:dyDescent="0.25">
      <c r="B38" s="15"/>
      <c r="C38" s="16"/>
    </row>
    <row r="39" spans="2:3" x14ac:dyDescent="0.25">
      <c r="C39" s="17"/>
    </row>
    <row r="40" spans="2:3" x14ac:dyDescent="0.25">
      <c r="C40" s="17"/>
    </row>
    <row r="41" spans="2:3" x14ac:dyDescent="0.25">
      <c r="C41" s="17"/>
    </row>
    <row r="42" spans="2:3" x14ac:dyDescent="0.25">
      <c r="C42" s="17"/>
    </row>
    <row r="43" spans="2:3" x14ac:dyDescent="0.25">
      <c r="C43" s="17"/>
    </row>
    <row r="44" spans="2:3" x14ac:dyDescent="0.25">
      <c r="C44" s="17"/>
    </row>
    <row r="45" spans="2:3" x14ac:dyDescent="0.25">
      <c r="C45" s="17"/>
    </row>
    <row r="46" spans="2:3" x14ac:dyDescent="0.25">
      <c r="C46" s="17"/>
    </row>
    <row r="47" spans="2:3" x14ac:dyDescent="0.25">
      <c r="C47" s="17"/>
    </row>
    <row r="48" spans="2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</sheetData>
  <mergeCells count="5">
    <mergeCell ref="A2:C2"/>
    <mergeCell ref="A4:A5"/>
    <mergeCell ref="B4:B5"/>
    <mergeCell ref="C4:C5"/>
    <mergeCell ref="B1:C1"/>
  </mergeCells>
  <pageMargins left="0.9055118110236221" right="0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0"/>
  <sheetViews>
    <sheetView view="pageBreakPreview" topLeftCell="A4" zoomScale="60" zoomScaleNormal="100" workbookViewId="0">
      <selection activeCell="A2" sqref="A2:J2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18" customWidth="1"/>
    <col min="4" max="9" width="0" style="1" hidden="1" customWidth="1"/>
    <col min="10" max="10" width="21.28515625" style="1" customWidth="1"/>
    <col min="11" max="16384" width="9.140625" style="1"/>
  </cols>
  <sheetData>
    <row r="1" spans="1:10" ht="93" customHeight="1" x14ac:dyDescent="0.25">
      <c r="B1" s="2"/>
      <c r="C1" s="60" t="s">
        <v>98</v>
      </c>
      <c r="D1" s="60"/>
      <c r="E1" s="60"/>
      <c r="F1" s="60"/>
      <c r="G1" s="60"/>
      <c r="H1" s="60"/>
      <c r="I1" s="60"/>
      <c r="J1" s="60"/>
    </row>
    <row r="2" spans="1:10" ht="40.5" customHeight="1" x14ac:dyDescent="0.25">
      <c r="A2" s="51" t="s">
        <v>82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149999999999999" customHeight="1" x14ac:dyDescent="0.25">
      <c r="B3" s="3"/>
      <c r="C3" s="61" t="s">
        <v>0</v>
      </c>
      <c r="D3" s="61"/>
      <c r="E3" s="61"/>
      <c r="F3" s="61"/>
      <c r="G3" s="61"/>
      <c r="H3" s="61"/>
      <c r="I3" s="61"/>
      <c r="J3" s="61"/>
    </row>
    <row r="4" spans="1:10" ht="18.75" customHeight="1" x14ac:dyDescent="0.25">
      <c r="A4" s="52" t="s">
        <v>1</v>
      </c>
      <c r="B4" s="54" t="s">
        <v>2</v>
      </c>
      <c r="C4" s="59" t="s">
        <v>3</v>
      </c>
      <c r="D4" s="59"/>
      <c r="E4" s="59"/>
      <c r="F4" s="59"/>
      <c r="G4" s="59"/>
      <c r="H4" s="59"/>
      <c r="I4" s="59"/>
      <c r="J4" s="59"/>
    </row>
    <row r="5" spans="1:10" ht="18.75" customHeight="1" x14ac:dyDescent="0.25">
      <c r="A5" s="53"/>
      <c r="B5" s="55"/>
      <c r="C5" s="45" t="s">
        <v>80</v>
      </c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  <c r="J5" s="44" t="s">
        <v>83</v>
      </c>
    </row>
    <row r="6" spans="1:10" x14ac:dyDescent="0.25">
      <c r="A6" s="6" t="s">
        <v>4</v>
      </c>
      <c r="B6" s="7"/>
      <c r="C6" s="8">
        <f>-C7</f>
        <v>0</v>
      </c>
      <c r="D6" s="8">
        <f t="shared" ref="D6:I6" si="0">-D7</f>
        <v>-250000</v>
      </c>
      <c r="E6" s="8">
        <f t="shared" si="0"/>
        <v>-250000</v>
      </c>
      <c r="F6" s="8">
        <f t="shared" si="0"/>
        <v>-250000</v>
      </c>
      <c r="G6" s="8">
        <f t="shared" si="0"/>
        <v>-250000</v>
      </c>
      <c r="H6" s="8">
        <f t="shared" si="0"/>
        <v>-250000</v>
      </c>
      <c r="I6" s="8">
        <f t="shared" si="0"/>
        <v>-250000</v>
      </c>
      <c r="J6" s="8">
        <f>-J7</f>
        <v>633</v>
      </c>
    </row>
    <row r="7" spans="1:10" ht="36.75" customHeight="1" x14ac:dyDescent="0.25">
      <c r="A7" s="6" t="s">
        <v>5</v>
      </c>
      <c r="B7" s="7" t="s">
        <v>6</v>
      </c>
      <c r="C7" s="8">
        <f t="shared" ref="C7:J7" si="1">C14+C21</f>
        <v>0</v>
      </c>
      <c r="D7" s="8">
        <f t="shared" si="1"/>
        <v>250000</v>
      </c>
      <c r="E7" s="8">
        <f t="shared" si="1"/>
        <v>250000</v>
      </c>
      <c r="F7" s="8">
        <f t="shared" si="1"/>
        <v>250000</v>
      </c>
      <c r="G7" s="8">
        <f t="shared" si="1"/>
        <v>250000</v>
      </c>
      <c r="H7" s="8">
        <f t="shared" si="1"/>
        <v>250000</v>
      </c>
      <c r="I7" s="8">
        <f t="shared" si="1"/>
        <v>250000</v>
      </c>
      <c r="J7" s="8">
        <f t="shared" si="1"/>
        <v>-633</v>
      </c>
    </row>
    <row r="8" spans="1:10" ht="15.75" hidden="1" customHeight="1" x14ac:dyDescent="0.25">
      <c r="A8" s="6" t="s">
        <v>7</v>
      </c>
      <c r="B8" s="7" t="s">
        <v>8</v>
      </c>
      <c r="C8" s="8">
        <f t="shared" ref="C8" si="2"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  <c r="J8" s="8">
        <f t="shared" ref="J8" si="3">J9+J11</f>
        <v>0</v>
      </c>
    </row>
    <row r="9" spans="1:10" s="12" customFormat="1" ht="31.5" hidden="1" customHeight="1" x14ac:dyDescent="0.25">
      <c r="A9" s="9" t="s">
        <v>9</v>
      </c>
      <c r="B9" s="10" t="s">
        <v>10</v>
      </c>
      <c r="C9" s="11">
        <f t="shared" ref="C9" si="4">C10</f>
        <v>0</v>
      </c>
      <c r="D9" s="5" t="e">
        <f t="shared" ref="D9:I9" si="5">D10-D12</f>
        <v>#REF!</v>
      </c>
      <c r="E9" s="5" t="e">
        <f t="shared" si="5"/>
        <v>#REF!</v>
      </c>
      <c r="F9" s="5" t="e">
        <f t="shared" si="5"/>
        <v>#REF!</v>
      </c>
      <c r="G9" s="5" t="e">
        <f t="shared" si="5"/>
        <v>#REF!</v>
      </c>
      <c r="H9" s="5" t="e">
        <f t="shared" si="5"/>
        <v>#REF!</v>
      </c>
      <c r="I9" s="5" t="e">
        <f t="shared" si="5"/>
        <v>#REF!</v>
      </c>
      <c r="J9" s="11">
        <f t="shared" ref="J9" si="6">J10</f>
        <v>0</v>
      </c>
    </row>
    <row r="10" spans="1:10" ht="31.5" hidden="1" customHeight="1" x14ac:dyDescent="0.25">
      <c r="A10" s="9" t="s">
        <v>11</v>
      </c>
      <c r="B10" s="10" t="s">
        <v>12</v>
      </c>
      <c r="C10" s="11"/>
      <c r="D10" s="5" t="e">
        <f t="shared" ref="D10:I10" si="7">D11</f>
        <v>#REF!</v>
      </c>
      <c r="E10" s="5" t="e">
        <f t="shared" si="7"/>
        <v>#REF!</v>
      </c>
      <c r="F10" s="5" t="e">
        <f t="shared" si="7"/>
        <v>#REF!</v>
      </c>
      <c r="G10" s="5" t="e">
        <f t="shared" si="7"/>
        <v>#REF!</v>
      </c>
      <c r="H10" s="5" t="e">
        <f t="shared" si="7"/>
        <v>#REF!</v>
      </c>
      <c r="I10" s="5" t="e">
        <f t="shared" si="7"/>
        <v>#REF!</v>
      </c>
      <c r="J10" s="11"/>
    </row>
    <row r="11" spans="1:10" ht="40.5" hidden="1" customHeight="1" x14ac:dyDescent="0.25">
      <c r="A11" s="9" t="s">
        <v>13</v>
      </c>
      <c r="B11" s="10" t="s">
        <v>14</v>
      </c>
      <c r="C11" s="11">
        <f t="shared" ref="C11" si="8">C12</f>
        <v>0</v>
      </c>
      <c r="D11" s="5" t="e">
        <f>D14+#REF!+D21-D17-D22</f>
        <v>#REF!</v>
      </c>
      <c r="E11" s="5" t="e">
        <f>E14+#REF!+E21-E17-E22</f>
        <v>#REF!</v>
      </c>
      <c r="F11" s="5" t="e">
        <f>F14+#REF!+F21-F17-F22</f>
        <v>#REF!</v>
      </c>
      <c r="G11" s="5" t="e">
        <f>G14+#REF!+G21-G17-G22</f>
        <v>#REF!</v>
      </c>
      <c r="H11" s="5" t="e">
        <f>H14+#REF!+H21-H17-H22</f>
        <v>#REF!</v>
      </c>
      <c r="I11" s="5" t="e">
        <f>I14+#REF!+I21-I17-I22</f>
        <v>#REF!</v>
      </c>
      <c r="J11" s="11">
        <f t="shared" ref="J11" si="9">J12</f>
        <v>0</v>
      </c>
    </row>
    <row r="12" spans="1:10" ht="43.5" hidden="1" customHeight="1" x14ac:dyDescent="0.25">
      <c r="A12" s="9" t="s">
        <v>15</v>
      </c>
      <c r="B12" s="10" t="s">
        <v>16</v>
      </c>
      <c r="C12" s="11"/>
      <c r="D12" s="5">
        <f t="shared" ref="D12:I12" si="10">D14</f>
        <v>-4978.640000000014</v>
      </c>
      <c r="E12" s="5">
        <f t="shared" si="10"/>
        <v>-4978.640000000014</v>
      </c>
      <c r="F12" s="5">
        <f t="shared" si="10"/>
        <v>-4978.640000000014</v>
      </c>
      <c r="G12" s="5">
        <f t="shared" si="10"/>
        <v>-4978.640000000014</v>
      </c>
      <c r="H12" s="5">
        <f t="shared" si="10"/>
        <v>-4978.640000000014</v>
      </c>
      <c r="I12" s="5">
        <f t="shared" si="10"/>
        <v>-4978.640000000014</v>
      </c>
      <c r="J12" s="11"/>
    </row>
    <row r="13" spans="1:10" ht="43.5" customHeight="1" x14ac:dyDescent="0.25">
      <c r="A13" s="6" t="s">
        <v>65</v>
      </c>
      <c r="B13" s="7" t="s">
        <v>94</v>
      </c>
      <c r="C13" s="8">
        <v>0</v>
      </c>
      <c r="D13" s="5"/>
      <c r="E13" s="5"/>
      <c r="F13" s="5"/>
      <c r="G13" s="5"/>
      <c r="H13" s="5"/>
      <c r="I13" s="5"/>
      <c r="J13" s="8">
        <v>0</v>
      </c>
    </row>
    <row r="14" spans="1:10" ht="30.75" customHeight="1" x14ac:dyDescent="0.25">
      <c r="A14" s="6" t="s">
        <v>7</v>
      </c>
      <c r="B14" s="7" t="s">
        <v>58</v>
      </c>
      <c r="C14" s="8">
        <f t="shared" ref="C14:J14" si="11">C15+C19</f>
        <v>0</v>
      </c>
      <c r="D14" s="8">
        <f t="shared" si="11"/>
        <v>-4978.640000000014</v>
      </c>
      <c r="E14" s="8">
        <f t="shared" si="11"/>
        <v>-4978.640000000014</v>
      </c>
      <c r="F14" s="8">
        <f t="shared" si="11"/>
        <v>-4978.640000000014</v>
      </c>
      <c r="G14" s="8">
        <f t="shared" si="11"/>
        <v>-4978.640000000014</v>
      </c>
      <c r="H14" s="8">
        <f t="shared" si="11"/>
        <v>-4978.640000000014</v>
      </c>
      <c r="I14" s="8">
        <f t="shared" si="11"/>
        <v>-4978.640000000014</v>
      </c>
      <c r="J14" s="8">
        <f t="shared" si="11"/>
        <v>0</v>
      </c>
    </row>
    <row r="15" spans="1:10" s="12" customFormat="1" ht="56.25" customHeight="1" x14ac:dyDescent="0.25">
      <c r="A15" s="9" t="s">
        <v>9</v>
      </c>
      <c r="B15" s="10" t="s">
        <v>59</v>
      </c>
      <c r="C15" s="11">
        <f t="shared" ref="C15" si="12">C16</f>
        <v>0</v>
      </c>
      <c r="D15" s="5">
        <f t="shared" ref="D15:I15" si="13">D16-D18</f>
        <v>-4978.640000000014</v>
      </c>
      <c r="E15" s="5">
        <f t="shared" si="13"/>
        <v>-4978.640000000014</v>
      </c>
      <c r="F15" s="5">
        <f t="shared" si="13"/>
        <v>-4978.640000000014</v>
      </c>
      <c r="G15" s="5">
        <f t="shared" si="13"/>
        <v>-4978.640000000014</v>
      </c>
      <c r="H15" s="5">
        <f t="shared" si="13"/>
        <v>-4978.640000000014</v>
      </c>
      <c r="I15" s="5">
        <f t="shared" si="13"/>
        <v>-4978.640000000014</v>
      </c>
      <c r="J15" s="11">
        <f t="shared" ref="J15" si="14">J16</f>
        <v>0</v>
      </c>
    </row>
    <row r="16" spans="1:10" ht="50.25" customHeight="1" x14ac:dyDescent="0.25">
      <c r="A16" s="9" t="s">
        <v>17</v>
      </c>
      <c r="B16" s="10" t="s">
        <v>85</v>
      </c>
      <c r="C16" s="11">
        <v>0</v>
      </c>
      <c r="D16" s="5">
        <f t="shared" ref="D16:I16" si="15">D17</f>
        <v>250000</v>
      </c>
      <c r="E16" s="5">
        <f t="shared" si="15"/>
        <v>250000</v>
      </c>
      <c r="F16" s="5">
        <f t="shared" si="15"/>
        <v>250000</v>
      </c>
      <c r="G16" s="5">
        <f t="shared" si="15"/>
        <v>250000</v>
      </c>
      <c r="H16" s="5">
        <f t="shared" si="15"/>
        <v>250000</v>
      </c>
      <c r="I16" s="5">
        <f t="shared" si="15"/>
        <v>250000</v>
      </c>
      <c r="J16" s="11">
        <v>0</v>
      </c>
    </row>
    <row r="17" spans="1:10" ht="41.25" hidden="1" customHeight="1" x14ac:dyDescent="0.25">
      <c r="A17" s="9" t="s">
        <v>13</v>
      </c>
      <c r="B17" s="10" t="s">
        <v>14</v>
      </c>
      <c r="C17" s="11">
        <f t="shared" ref="C17" si="16">C18</f>
        <v>0</v>
      </c>
      <c r="D17" s="5">
        <v>250000</v>
      </c>
      <c r="E17" s="5">
        <v>250000</v>
      </c>
      <c r="F17" s="5">
        <v>250000</v>
      </c>
      <c r="G17" s="5">
        <v>250000</v>
      </c>
      <c r="H17" s="5">
        <v>250000</v>
      </c>
      <c r="I17" s="5">
        <v>250000</v>
      </c>
      <c r="J17" s="11">
        <f t="shared" ref="J17" si="17">J18</f>
        <v>0</v>
      </c>
    </row>
    <row r="18" spans="1:10" ht="51.75" hidden="1" customHeight="1" x14ac:dyDescent="0.25">
      <c r="A18" s="9" t="s">
        <v>18</v>
      </c>
      <c r="B18" s="10" t="s">
        <v>19</v>
      </c>
      <c r="C18" s="11">
        <v>0</v>
      </c>
      <c r="D18" s="5">
        <f t="shared" ref="D18:I18" si="18">D21</f>
        <v>254978.64</v>
      </c>
      <c r="E18" s="5">
        <f t="shared" si="18"/>
        <v>254978.64</v>
      </c>
      <c r="F18" s="5">
        <f t="shared" si="18"/>
        <v>254978.64</v>
      </c>
      <c r="G18" s="5">
        <f t="shared" si="18"/>
        <v>254978.64</v>
      </c>
      <c r="H18" s="5">
        <f t="shared" si="18"/>
        <v>254978.64</v>
      </c>
      <c r="I18" s="5">
        <f t="shared" si="18"/>
        <v>254978.64</v>
      </c>
      <c r="J18" s="11">
        <v>0</v>
      </c>
    </row>
    <row r="19" spans="1:10" ht="51.75" customHeight="1" x14ac:dyDescent="0.25">
      <c r="A19" s="9" t="s">
        <v>77</v>
      </c>
      <c r="B19" s="10" t="s">
        <v>78</v>
      </c>
      <c r="C19" s="49">
        <f>C20</f>
        <v>0</v>
      </c>
      <c r="D19" s="49">
        <f t="shared" ref="D19:J19" si="19">D20</f>
        <v>0</v>
      </c>
      <c r="E19" s="49">
        <f t="shared" si="19"/>
        <v>0</v>
      </c>
      <c r="F19" s="49">
        <f t="shared" si="19"/>
        <v>0</v>
      </c>
      <c r="G19" s="49">
        <f t="shared" si="19"/>
        <v>0</v>
      </c>
      <c r="H19" s="49">
        <f t="shared" si="19"/>
        <v>0</v>
      </c>
      <c r="I19" s="49">
        <f t="shared" si="19"/>
        <v>0</v>
      </c>
      <c r="J19" s="49">
        <f t="shared" si="19"/>
        <v>0</v>
      </c>
    </row>
    <row r="20" spans="1:10" ht="51.75" customHeight="1" x14ac:dyDescent="0.25">
      <c r="A20" s="9" t="s">
        <v>79</v>
      </c>
      <c r="B20" s="10" t="s">
        <v>86</v>
      </c>
      <c r="C20" s="49">
        <v>0</v>
      </c>
      <c r="D20" s="50"/>
      <c r="E20" s="50"/>
      <c r="F20" s="50"/>
      <c r="G20" s="50"/>
      <c r="H20" s="50"/>
      <c r="I20" s="50"/>
      <c r="J20" s="49">
        <v>0</v>
      </c>
    </row>
    <row r="21" spans="1:10" ht="41.25" customHeight="1" x14ac:dyDescent="0.25">
      <c r="A21" s="6" t="s">
        <v>20</v>
      </c>
      <c r="B21" s="7" t="s">
        <v>60</v>
      </c>
      <c r="C21" s="8">
        <f>C22-(-C25)</f>
        <v>0</v>
      </c>
      <c r="D21" s="5">
        <f t="shared" ref="D21:I21" si="20">4978.64+250000</f>
        <v>254978.64</v>
      </c>
      <c r="E21" s="5">
        <f t="shared" si="20"/>
        <v>254978.64</v>
      </c>
      <c r="F21" s="5">
        <f t="shared" si="20"/>
        <v>254978.64</v>
      </c>
      <c r="G21" s="5">
        <f t="shared" si="20"/>
        <v>254978.64</v>
      </c>
      <c r="H21" s="5">
        <f t="shared" si="20"/>
        <v>254978.64</v>
      </c>
      <c r="I21" s="5">
        <f t="shared" si="20"/>
        <v>254978.64</v>
      </c>
      <c r="J21" s="8">
        <f>J22-(-J25)</f>
        <v>-633</v>
      </c>
    </row>
    <row r="22" spans="1:10" s="12" customFormat="1" ht="75" customHeight="1" x14ac:dyDescent="0.25">
      <c r="A22" s="9" t="s">
        <v>21</v>
      </c>
      <c r="B22" s="10" t="s">
        <v>84</v>
      </c>
      <c r="C22" s="11">
        <f t="shared" ref="C22" si="21">C23</f>
        <v>5000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  <c r="J22" s="11">
        <f t="shared" ref="J22" si="22">J23</f>
        <v>5000</v>
      </c>
    </row>
    <row r="23" spans="1:10" ht="75" customHeight="1" x14ac:dyDescent="0.25">
      <c r="A23" s="9" t="s">
        <v>23</v>
      </c>
      <c r="B23" s="10" t="s">
        <v>61</v>
      </c>
      <c r="C23" s="11">
        <f>C24</f>
        <v>5000</v>
      </c>
      <c r="D23" s="5" t="e">
        <f>D25 -#REF!</f>
        <v>#REF!</v>
      </c>
      <c r="E23" s="5" t="e">
        <f>E25 -#REF!</f>
        <v>#REF!</v>
      </c>
      <c r="F23" s="5" t="e">
        <f>F25 -#REF!</f>
        <v>#REF!</v>
      </c>
      <c r="G23" s="5" t="e">
        <f>G25 -#REF!</f>
        <v>#REF!</v>
      </c>
      <c r="H23" s="5" t="e">
        <f>H25 -#REF!</f>
        <v>#REF!</v>
      </c>
      <c r="I23" s="5" t="e">
        <f>I25 -#REF!</f>
        <v>#REF!</v>
      </c>
      <c r="J23" s="11">
        <f>J24</f>
        <v>5000</v>
      </c>
    </row>
    <row r="24" spans="1:10" ht="86.25" customHeight="1" x14ac:dyDescent="0.25">
      <c r="A24" s="9" t="s">
        <v>25</v>
      </c>
      <c r="B24" s="10" t="s">
        <v>61</v>
      </c>
      <c r="C24" s="11">
        <v>5000</v>
      </c>
      <c r="D24" s="5"/>
      <c r="E24" s="5"/>
      <c r="F24" s="5"/>
      <c r="G24" s="5"/>
      <c r="H24" s="5"/>
      <c r="I24" s="5"/>
      <c r="J24" s="11">
        <v>5000</v>
      </c>
    </row>
    <row r="25" spans="1:10" ht="75" customHeight="1" x14ac:dyDescent="0.25">
      <c r="A25" s="9" t="s">
        <v>22</v>
      </c>
      <c r="B25" s="10" t="s">
        <v>62</v>
      </c>
      <c r="C25" s="11">
        <f t="shared" ref="C25:I25" si="23">C26</f>
        <v>-5000</v>
      </c>
      <c r="D25" s="11">
        <f t="shared" si="23"/>
        <v>-633</v>
      </c>
      <c r="E25" s="11">
        <f t="shared" si="23"/>
        <v>-633</v>
      </c>
      <c r="F25" s="11">
        <f t="shared" si="23"/>
        <v>-633</v>
      </c>
      <c r="G25" s="11">
        <f t="shared" si="23"/>
        <v>-633</v>
      </c>
      <c r="H25" s="11">
        <f t="shared" si="23"/>
        <v>-633</v>
      </c>
      <c r="I25" s="11">
        <f t="shared" si="23"/>
        <v>-633</v>
      </c>
      <c r="J25" s="11">
        <f>J26</f>
        <v>-5633</v>
      </c>
    </row>
    <row r="26" spans="1:10" ht="75" customHeight="1" x14ac:dyDescent="0.25">
      <c r="A26" s="9" t="s">
        <v>24</v>
      </c>
      <c r="B26" s="10" t="s">
        <v>63</v>
      </c>
      <c r="C26" s="11">
        <f>C27</f>
        <v>-5000</v>
      </c>
      <c r="D26" s="11">
        <f t="shared" ref="D26:I26" si="24">-633+D27</f>
        <v>-633</v>
      </c>
      <c r="E26" s="11">
        <f t="shared" si="24"/>
        <v>-633</v>
      </c>
      <c r="F26" s="11">
        <f t="shared" si="24"/>
        <v>-633</v>
      </c>
      <c r="G26" s="11">
        <f t="shared" si="24"/>
        <v>-633</v>
      </c>
      <c r="H26" s="11">
        <f t="shared" si="24"/>
        <v>-633</v>
      </c>
      <c r="I26" s="11">
        <f t="shared" si="24"/>
        <v>-633</v>
      </c>
      <c r="J26" s="11">
        <f>+J27</f>
        <v>-5633</v>
      </c>
    </row>
    <row r="27" spans="1:10" ht="104.25" customHeight="1" x14ac:dyDescent="0.25">
      <c r="A27" s="9" t="s">
        <v>26</v>
      </c>
      <c r="B27" s="10" t="s">
        <v>63</v>
      </c>
      <c r="C27" s="11">
        <f>-5000</f>
        <v>-5000</v>
      </c>
      <c r="D27" s="42"/>
      <c r="E27" s="42"/>
      <c r="F27" s="42"/>
      <c r="G27" s="42"/>
      <c r="H27" s="42"/>
      <c r="I27" s="42"/>
      <c r="J27" s="11">
        <f>-5000-633</f>
        <v>-5633</v>
      </c>
    </row>
    <row r="28" spans="1:10" hidden="1" x14ac:dyDescent="0.25">
      <c r="A28" s="9" t="s">
        <v>64</v>
      </c>
      <c r="B28" s="10" t="s">
        <v>6</v>
      </c>
      <c r="C28" s="43">
        <f t="shared" ref="C28:C32" si="25">C29</f>
        <v>0</v>
      </c>
    </row>
    <row r="29" spans="1:10" ht="31.5" hidden="1" x14ac:dyDescent="0.25">
      <c r="A29" s="9" t="s">
        <v>65</v>
      </c>
      <c r="B29" s="10" t="s">
        <v>66</v>
      </c>
      <c r="C29" s="40">
        <f t="shared" si="25"/>
        <v>0</v>
      </c>
    </row>
    <row r="30" spans="1:10" hidden="1" x14ac:dyDescent="0.25">
      <c r="A30" s="9" t="s">
        <v>67</v>
      </c>
      <c r="B30" s="10" t="s">
        <v>68</v>
      </c>
      <c r="C30" s="41">
        <f t="shared" si="25"/>
        <v>0</v>
      </c>
    </row>
    <row r="31" spans="1:10" hidden="1" x14ac:dyDescent="0.25">
      <c r="A31" s="9" t="s">
        <v>69</v>
      </c>
      <c r="B31" s="10" t="s">
        <v>70</v>
      </c>
      <c r="C31" s="40">
        <f t="shared" si="25"/>
        <v>0</v>
      </c>
    </row>
    <row r="32" spans="1:10" hidden="1" x14ac:dyDescent="0.25">
      <c r="A32" s="9" t="s">
        <v>71</v>
      </c>
      <c r="B32" s="10" t="s">
        <v>70</v>
      </c>
      <c r="C32" s="40">
        <f t="shared" si="25"/>
        <v>0</v>
      </c>
    </row>
    <row r="33" spans="1:3" ht="31.5" hidden="1" x14ac:dyDescent="0.25">
      <c r="A33" s="9" t="s">
        <v>72</v>
      </c>
      <c r="B33" s="10" t="s">
        <v>73</v>
      </c>
      <c r="C33" s="41">
        <v>0</v>
      </c>
    </row>
    <row r="34" spans="1:3" hidden="1" x14ac:dyDescent="0.25">
      <c r="B34" s="13"/>
      <c r="C34" s="14"/>
    </row>
    <row r="35" spans="1:3" x14ac:dyDescent="0.25">
      <c r="B35" s="13"/>
      <c r="C35" s="14"/>
    </row>
    <row r="36" spans="1:3" x14ac:dyDescent="0.25">
      <c r="B36" s="13"/>
      <c r="C36" s="14"/>
    </row>
    <row r="37" spans="1:3" x14ac:dyDescent="0.25">
      <c r="B37" s="13"/>
      <c r="C37" s="14"/>
    </row>
    <row r="38" spans="1:3" x14ac:dyDescent="0.25">
      <c r="B38" s="15"/>
      <c r="C38" s="16"/>
    </row>
    <row r="39" spans="1:3" x14ac:dyDescent="0.25">
      <c r="B39" s="15"/>
      <c r="C39" s="16"/>
    </row>
    <row r="40" spans="1:3" x14ac:dyDescent="0.25">
      <c r="B40" s="15"/>
      <c r="C40" s="16"/>
    </row>
    <row r="41" spans="1:3" x14ac:dyDescent="0.25">
      <c r="C41" s="17"/>
    </row>
    <row r="42" spans="1:3" x14ac:dyDescent="0.25">
      <c r="C42" s="17"/>
    </row>
    <row r="43" spans="1:3" x14ac:dyDescent="0.25">
      <c r="C43" s="17"/>
    </row>
    <row r="44" spans="1:3" x14ac:dyDescent="0.25">
      <c r="C44" s="17"/>
    </row>
    <row r="45" spans="1:3" x14ac:dyDescent="0.25">
      <c r="C45" s="17"/>
    </row>
    <row r="46" spans="1:3" x14ac:dyDescent="0.25">
      <c r="C46" s="17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17"/>
    </row>
    <row r="52" spans="3:3" x14ac:dyDescent="0.25">
      <c r="C52" s="17"/>
    </row>
    <row r="53" spans="3:3" x14ac:dyDescent="0.25">
      <c r="C53" s="17"/>
    </row>
    <row r="54" spans="3:3" x14ac:dyDescent="0.25">
      <c r="C54" s="17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17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3:3" x14ac:dyDescent="0.25">
      <c r="C65" s="17"/>
    </row>
    <row r="66" spans="3:3" x14ac:dyDescent="0.25">
      <c r="C66" s="17"/>
    </row>
    <row r="67" spans="3:3" x14ac:dyDescent="0.25">
      <c r="C67" s="17"/>
    </row>
    <row r="68" spans="3:3" x14ac:dyDescent="0.25">
      <c r="C68" s="17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  <row r="124" spans="3:3" x14ac:dyDescent="0.25">
      <c r="C124" s="17"/>
    </row>
    <row r="125" spans="3:3" x14ac:dyDescent="0.25">
      <c r="C125" s="17"/>
    </row>
    <row r="126" spans="3:3" x14ac:dyDescent="0.25">
      <c r="C126" s="17"/>
    </row>
    <row r="127" spans="3:3" x14ac:dyDescent="0.25">
      <c r="C127" s="17"/>
    </row>
    <row r="128" spans="3:3" x14ac:dyDescent="0.25">
      <c r="C128" s="17"/>
    </row>
    <row r="129" spans="3:3" x14ac:dyDescent="0.25">
      <c r="C129" s="17"/>
    </row>
    <row r="130" spans="3:3" x14ac:dyDescent="0.25">
      <c r="C130" s="17"/>
    </row>
    <row r="131" spans="3:3" x14ac:dyDescent="0.25">
      <c r="C131" s="17"/>
    </row>
    <row r="132" spans="3:3" x14ac:dyDescent="0.25">
      <c r="C132" s="17"/>
    </row>
    <row r="133" spans="3:3" x14ac:dyDescent="0.25">
      <c r="C133" s="17"/>
    </row>
    <row r="134" spans="3:3" x14ac:dyDescent="0.25">
      <c r="C134" s="17"/>
    </row>
    <row r="135" spans="3:3" x14ac:dyDescent="0.25">
      <c r="C135" s="17"/>
    </row>
    <row r="136" spans="3:3" x14ac:dyDescent="0.25">
      <c r="C136" s="17"/>
    </row>
    <row r="137" spans="3:3" x14ac:dyDescent="0.25">
      <c r="C137" s="17"/>
    </row>
    <row r="138" spans="3:3" x14ac:dyDescent="0.25">
      <c r="C138" s="17"/>
    </row>
    <row r="139" spans="3:3" x14ac:dyDescent="0.25">
      <c r="C139" s="17"/>
    </row>
    <row r="140" spans="3:3" x14ac:dyDescent="0.25">
      <c r="C140" s="17"/>
    </row>
    <row r="141" spans="3:3" x14ac:dyDescent="0.25">
      <c r="C141" s="17"/>
    </row>
    <row r="142" spans="3:3" x14ac:dyDescent="0.25">
      <c r="C142" s="17"/>
    </row>
    <row r="143" spans="3:3" x14ac:dyDescent="0.25">
      <c r="C143" s="17"/>
    </row>
    <row r="144" spans="3:3" x14ac:dyDescent="0.25">
      <c r="C144" s="17"/>
    </row>
    <row r="145" spans="3:3" x14ac:dyDescent="0.25">
      <c r="C145" s="17"/>
    </row>
    <row r="146" spans="3:3" x14ac:dyDescent="0.25">
      <c r="C146" s="17"/>
    </row>
    <row r="147" spans="3:3" x14ac:dyDescent="0.25">
      <c r="C147" s="17"/>
    </row>
    <row r="148" spans="3:3" x14ac:dyDescent="0.25">
      <c r="C148" s="17"/>
    </row>
    <row r="149" spans="3:3" x14ac:dyDescent="0.25">
      <c r="C149" s="17"/>
    </row>
    <row r="150" spans="3:3" x14ac:dyDescent="0.25">
      <c r="C150" s="17"/>
    </row>
  </sheetData>
  <mergeCells count="6">
    <mergeCell ref="A4:A5"/>
    <mergeCell ref="B4:B5"/>
    <mergeCell ref="C4:J4"/>
    <mergeCell ref="C1:J1"/>
    <mergeCell ref="A2:J2"/>
    <mergeCell ref="C3:J3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1" max="1" width="14.5703125" customWidth="1"/>
    <col min="2" max="2" width="43" customWidth="1"/>
    <col min="3" max="3" width="52.5703125" customWidth="1"/>
  </cols>
  <sheetData>
    <row r="1" spans="1:10" ht="49.5" customHeight="1" x14ac:dyDescent="0.3">
      <c r="A1" s="22"/>
      <c r="B1" s="22"/>
      <c r="C1" s="71" t="s">
        <v>99</v>
      </c>
      <c r="D1" s="23"/>
      <c r="E1" s="23"/>
      <c r="F1" s="23"/>
      <c r="G1" s="23"/>
      <c r="H1" s="23"/>
      <c r="I1" s="23"/>
      <c r="J1" s="23"/>
    </row>
    <row r="2" spans="1:10" ht="70.5" customHeight="1" thickBot="1" x14ac:dyDescent="0.3">
      <c r="A2" s="62" t="s">
        <v>28</v>
      </c>
      <c r="B2" s="62"/>
      <c r="C2" s="62"/>
    </row>
    <row r="3" spans="1:10" s="27" customFormat="1" ht="37.5" x14ac:dyDescent="0.25">
      <c r="A3" s="24" t="s">
        <v>29</v>
      </c>
      <c r="B3" s="25" t="s">
        <v>30</v>
      </c>
      <c r="C3" s="26" t="s">
        <v>31</v>
      </c>
    </row>
    <row r="4" spans="1:10" ht="41.25" customHeight="1" x14ac:dyDescent="0.25">
      <c r="A4" s="63" t="s">
        <v>32</v>
      </c>
      <c r="B4" s="64"/>
      <c r="C4" s="65"/>
    </row>
    <row r="5" spans="1:10" ht="60.75" customHeight="1" x14ac:dyDescent="0.25">
      <c r="A5" s="20" t="s">
        <v>27</v>
      </c>
      <c r="B5" s="21" t="s">
        <v>87</v>
      </c>
      <c r="C5" s="39" t="s">
        <v>33</v>
      </c>
    </row>
    <row r="6" spans="1:10" ht="58.5" customHeight="1" x14ac:dyDescent="0.25">
      <c r="A6" s="20" t="s">
        <v>27</v>
      </c>
      <c r="B6" s="21" t="s">
        <v>88</v>
      </c>
      <c r="C6" s="39" t="s">
        <v>34</v>
      </c>
    </row>
    <row r="7" spans="1:10" ht="75.75" customHeight="1" x14ac:dyDescent="0.25">
      <c r="A7" s="20" t="s">
        <v>27</v>
      </c>
      <c r="B7" s="21" t="s">
        <v>35</v>
      </c>
      <c r="C7" s="39" t="s">
        <v>36</v>
      </c>
    </row>
    <row r="8" spans="1:10" ht="75.75" customHeight="1" x14ac:dyDescent="0.25">
      <c r="A8" s="20" t="s">
        <v>27</v>
      </c>
      <c r="B8" s="21" t="s">
        <v>37</v>
      </c>
      <c r="C8" s="39" t="s">
        <v>38</v>
      </c>
    </row>
    <row r="9" spans="1:10" ht="48" customHeight="1" x14ac:dyDescent="0.25">
      <c r="A9" s="20" t="s">
        <v>27</v>
      </c>
      <c r="B9" s="21" t="s">
        <v>39</v>
      </c>
      <c r="C9" s="39" t="s">
        <v>40</v>
      </c>
    </row>
    <row r="10" spans="1:10" ht="51" customHeight="1" x14ac:dyDescent="0.25">
      <c r="A10" s="20" t="s">
        <v>27</v>
      </c>
      <c r="B10" s="21" t="s">
        <v>41</v>
      </c>
      <c r="C10" s="39" t="s">
        <v>42</v>
      </c>
    </row>
    <row r="11" spans="1:10" ht="75.75" customHeight="1" x14ac:dyDescent="0.25">
      <c r="A11" s="20" t="s">
        <v>27</v>
      </c>
      <c r="B11" s="21" t="s">
        <v>43</v>
      </c>
      <c r="C11" s="39" t="s">
        <v>44</v>
      </c>
    </row>
    <row r="12" spans="1:10" ht="75.75" customHeight="1" x14ac:dyDescent="0.25">
      <c r="A12" s="20" t="s">
        <v>27</v>
      </c>
      <c r="B12" s="21" t="s">
        <v>45</v>
      </c>
      <c r="C12" s="39" t="s">
        <v>46</v>
      </c>
    </row>
    <row r="13" spans="1:10" ht="75.75" customHeight="1" x14ac:dyDescent="0.25">
      <c r="A13" s="20" t="s">
        <v>27</v>
      </c>
      <c r="B13" s="21" t="s">
        <v>47</v>
      </c>
      <c r="C13" s="39" t="s">
        <v>48</v>
      </c>
    </row>
    <row r="14" spans="1:10" ht="47.25" customHeight="1" x14ac:dyDescent="0.25">
      <c r="A14" s="63" t="s">
        <v>55</v>
      </c>
      <c r="B14" s="64"/>
      <c r="C14" s="65"/>
    </row>
    <row r="15" spans="1:10" ht="51" customHeight="1" x14ac:dyDescent="0.25">
      <c r="A15" s="20" t="s">
        <v>56</v>
      </c>
      <c r="B15" s="21" t="s">
        <v>87</v>
      </c>
      <c r="C15" s="39" t="s">
        <v>33</v>
      </c>
    </row>
    <row r="16" spans="1:10" ht="53.25" customHeight="1" x14ac:dyDescent="0.25">
      <c r="A16" s="20" t="s">
        <v>56</v>
      </c>
      <c r="B16" s="21" t="s">
        <v>88</v>
      </c>
      <c r="C16" s="39" t="s">
        <v>34</v>
      </c>
    </row>
    <row r="17" spans="1:3" ht="89.25" customHeight="1" x14ac:dyDescent="0.25">
      <c r="A17" s="20">
        <v>800</v>
      </c>
      <c r="B17" s="21" t="s">
        <v>35</v>
      </c>
      <c r="C17" s="39" t="s">
        <v>25</v>
      </c>
    </row>
    <row r="18" spans="1:3" ht="126.75" customHeight="1" x14ac:dyDescent="0.25">
      <c r="A18" s="20">
        <v>800</v>
      </c>
      <c r="B18" s="21" t="s">
        <v>74</v>
      </c>
      <c r="C18" s="39" t="s">
        <v>26</v>
      </c>
    </row>
  </sheetData>
  <mergeCells count="3">
    <mergeCell ref="A2:C2"/>
    <mergeCell ref="A4:C4"/>
    <mergeCell ref="A14:C14"/>
  </mergeCells>
  <pageMargins left="0.9055118110236221" right="0" top="0.19685039370078741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view="pageBreakPreview" zoomScale="60" zoomScaleNormal="100" workbookViewId="0">
      <selection activeCell="A3" sqref="A3:C3"/>
    </sheetView>
  </sheetViews>
  <sheetFormatPr defaultColWidth="9.28515625" defaultRowHeight="18.75" x14ac:dyDescent="0.3"/>
  <cols>
    <col min="1" max="1" width="59.5703125" style="28" customWidth="1"/>
    <col min="2" max="2" width="21.7109375" style="28" customWidth="1"/>
    <col min="3" max="3" width="24" style="28" customWidth="1"/>
    <col min="4" max="256" width="9.28515625" style="28"/>
    <col min="257" max="257" width="49.7109375" style="28" customWidth="1"/>
    <col min="258" max="258" width="21.7109375" style="28" customWidth="1"/>
    <col min="259" max="259" width="24" style="28" customWidth="1"/>
    <col min="260" max="512" width="9.28515625" style="28"/>
    <col min="513" max="513" width="49.7109375" style="28" customWidth="1"/>
    <col min="514" max="514" width="21.7109375" style="28" customWidth="1"/>
    <col min="515" max="515" width="24" style="28" customWidth="1"/>
    <col min="516" max="768" width="9.28515625" style="28"/>
    <col min="769" max="769" width="49.7109375" style="28" customWidth="1"/>
    <col min="770" max="770" width="21.7109375" style="28" customWidth="1"/>
    <col min="771" max="771" width="24" style="28" customWidth="1"/>
    <col min="772" max="1024" width="9.28515625" style="28"/>
    <col min="1025" max="1025" width="49.7109375" style="28" customWidth="1"/>
    <col min="1026" max="1026" width="21.7109375" style="28" customWidth="1"/>
    <col min="1027" max="1027" width="24" style="28" customWidth="1"/>
    <col min="1028" max="1280" width="9.28515625" style="28"/>
    <col min="1281" max="1281" width="49.7109375" style="28" customWidth="1"/>
    <col min="1282" max="1282" width="21.7109375" style="28" customWidth="1"/>
    <col min="1283" max="1283" width="24" style="28" customWidth="1"/>
    <col min="1284" max="1536" width="9.28515625" style="28"/>
    <col min="1537" max="1537" width="49.7109375" style="28" customWidth="1"/>
    <col min="1538" max="1538" width="21.7109375" style="28" customWidth="1"/>
    <col min="1539" max="1539" width="24" style="28" customWidth="1"/>
    <col min="1540" max="1792" width="9.28515625" style="28"/>
    <col min="1793" max="1793" width="49.7109375" style="28" customWidth="1"/>
    <col min="1794" max="1794" width="21.7109375" style="28" customWidth="1"/>
    <col min="1795" max="1795" width="24" style="28" customWidth="1"/>
    <col min="1796" max="2048" width="9.28515625" style="28"/>
    <col min="2049" max="2049" width="49.7109375" style="28" customWidth="1"/>
    <col min="2050" max="2050" width="21.7109375" style="28" customWidth="1"/>
    <col min="2051" max="2051" width="24" style="28" customWidth="1"/>
    <col min="2052" max="2304" width="9.28515625" style="28"/>
    <col min="2305" max="2305" width="49.7109375" style="28" customWidth="1"/>
    <col min="2306" max="2306" width="21.7109375" style="28" customWidth="1"/>
    <col min="2307" max="2307" width="24" style="28" customWidth="1"/>
    <col min="2308" max="2560" width="9.28515625" style="28"/>
    <col min="2561" max="2561" width="49.7109375" style="28" customWidth="1"/>
    <col min="2562" max="2562" width="21.7109375" style="28" customWidth="1"/>
    <col min="2563" max="2563" width="24" style="28" customWidth="1"/>
    <col min="2564" max="2816" width="9.28515625" style="28"/>
    <col min="2817" max="2817" width="49.7109375" style="28" customWidth="1"/>
    <col min="2818" max="2818" width="21.7109375" style="28" customWidth="1"/>
    <col min="2819" max="2819" width="24" style="28" customWidth="1"/>
    <col min="2820" max="3072" width="9.28515625" style="28"/>
    <col min="3073" max="3073" width="49.7109375" style="28" customWidth="1"/>
    <col min="3074" max="3074" width="21.7109375" style="28" customWidth="1"/>
    <col min="3075" max="3075" width="24" style="28" customWidth="1"/>
    <col min="3076" max="3328" width="9.28515625" style="28"/>
    <col min="3329" max="3329" width="49.7109375" style="28" customWidth="1"/>
    <col min="3330" max="3330" width="21.7109375" style="28" customWidth="1"/>
    <col min="3331" max="3331" width="24" style="28" customWidth="1"/>
    <col min="3332" max="3584" width="9.28515625" style="28"/>
    <col min="3585" max="3585" width="49.7109375" style="28" customWidth="1"/>
    <col min="3586" max="3586" width="21.7109375" style="28" customWidth="1"/>
    <col min="3587" max="3587" width="24" style="28" customWidth="1"/>
    <col min="3588" max="3840" width="9.28515625" style="28"/>
    <col min="3841" max="3841" width="49.7109375" style="28" customWidth="1"/>
    <col min="3842" max="3842" width="21.7109375" style="28" customWidth="1"/>
    <col min="3843" max="3843" width="24" style="28" customWidth="1"/>
    <col min="3844" max="4096" width="9.28515625" style="28"/>
    <col min="4097" max="4097" width="49.7109375" style="28" customWidth="1"/>
    <col min="4098" max="4098" width="21.7109375" style="28" customWidth="1"/>
    <col min="4099" max="4099" width="24" style="28" customWidth="1"/>
    <col min="4100" max="4352" width="9.28515625" style="28"/>
    <col min="4353" max="4353" width="49.7109375" style="28" customWidth="1"/>
    <col min="4354" max="4354" width="21.7109375" style="28" customWidth="1"/>
    <col min="4355" max="4355" width="24" style="28" customWidth="1"/>
    <col min="4356" max="4608" width="9.28515625" style="28"/>
    <col min="4609" max="4609" width="49.7109375" style="28" customWidth="1"/>
    <col min="4610" max="4610" width="21.7109375" style="28" customWidth="1"/>
    <col min="4611" max="4611" width="24" style="28" customWidth="1"/>
    <col min="4612" max="4864" width="9.28515625" style="28"/>
    <col min="4865" max="4865" width="49.7109375" style="28" customWidth="1"/>
    <col min="4866" max="4866" width="21.7109375" style="28" customWidth="1"/>
    <col min="4867" max="4867" width="24" style="28" customWidth="1"/>
    <col min="4868" max="5120" width="9.28515625" style="28"/>
    <col min="5121" max="5121" width="49.7109375" style="28" customWidth="1"/>
    <col min="5122" max="5122" width="21.7109375" style="28" customWidth="1"/>
    <col min="5123" max="5123" width="24" style="28" customWidth="1"/>
    <col min="5124" max="5376" width="9.28515625" style="28"/>
    <col min="5377" max="5377" width="49.7109375" style="28" customWidth="1"/>
    <col min="5378" max="5378" width="21.7109375" style="28" customWidth="1"/>
    <col min="5379" max="5379" width="24" style="28" customWidth="1"/>
    <col min="5380" max="5632" width="9.28515625" style="28"/>
    <col min="5633" max="5633" width="49.7109375" style="28" customWidth="1"/>
    <col min="5634" max="5634" width="21.7109375" style="28" customWidth="1"/>
    <col min="5635" max="5635" width="24" style="28" customWidth="1"/>
    <col min="5636" max="5888" width="9.28515625" style="28"/>
    <col min="5889" max="5889" width="49.7109375" style="28" customWidth="1"/>
    <col min="5890" max="5890" width="21.7109375" style="28" customWidth="1"/>
    <col min="5891" max="5891" width="24" style="28" customWidth="1"/>
    <col min="5892" max="6144" width="9.28515625" style="28"/>
    <col min="6145" max="6145" width="49.7109375" style="28" customWidth="1"/>
    <col min="6146" max="6146" width="21.7109375" style="28" customWidth="1"/>
    <col min="6147" max="6147" width="24" style="28" customWidth="1"/>
    <col min="6148" max="6400" width="9.28515625" style="28"/>
    <col min="6401" max="6401" width="49.7109375" style="28" customWidth="1"/>
    <col min="6402" max="6402" width="21.7109375" style="28" customWidth="1"/>
    <col min="6403" max="6403" width="24" style="28" customWidth="1"/>
    <col min="6404" max="6656" width="9.28515625" style="28"/>
    <col min="6657" max="6657" width="49.7109375" style="28" customWidth="1"/>
    <col min="6658" max="6658" width="21.7109375" style="28" customWidth="1"/>
    <col min="6659" max="6659" width="24" style="28" customWidth="1"/>
    <col min="6660" max="6912" width="9.28515625" style="28"/>
    <col min="6913" max="6913" width="49.7109375" style="28" customWidth="1"/>
    <col min="6914" max="6914" width="21.7109375" style="28" customWidth="1"/>
    <col min="6915" max="6915" width="24" style="28" customWidth="1"/>
    <col min="6916" max="7168" width="9.28515625" style="28"/>
    <col min="7169" max="7169" width="49.7109375" style="28" customWidth="1"/>
    <col min="7170" max="7170" width="21.7109375" style="28" customWidth="1"/>
    <col min="7171" max="7171" width="24" style="28" customWidth="1"/>
    <col min="7172" max="7424" width="9.28515625" style="28"/>
    <col min="7425" max="7425" width="49.7109375" style="28" customWidth="1"/>
    <col min="7426" max="7426" width="21.7109375" style="28" customWidth="1"/>
    <col min="7427" max="7427" width="24" style="28" customWidth="1"/>
    <col min="7428" max="7680" width="9.28515625" style="28"/>
    <col min="7681" max="7681" width="49.7109375" style="28" customWidth="1"/>
    <col min="7682" max="7682" width="21.7109375" style="28" customWidth="1"/>
    <col min="7683" max="7683" width="24" style="28" customWidth="1"/>
    <col min="7684" max="7936" width="9.28515625" style="28"/>
    <col min="7937" max="7937" width="49.7109375" style="28" customWidth="1"/>
    <col min="7938" max="7938" width="21.7109375" style="28" customWidth="1"/>
    <col min="7939" max="7939" width="24" style="28" customWidth="1"/>
    <col min="7940" max="8192" width="9.28515625" style="28"/>
    <col min="8193" max="8193" width="49.7109375" style="28" customWidth="1"/>
    <col min="8194" max="8194" width="21.7109375" style="28" customWidth="1"/>
    <col min="8195" max="8195" width="24" style="28" customWidth="1"/>
    <col min="8196" max="8448" width="9.28515625" style="28"/>
    <col min="8449" max="8449" width="49.7109375" style="28" customWidth="1"/>
    <col min="8450" max="8450" width="21.7109375" style="28" customWidth="1"/>
    <col min="8451" max="8451" width="24" style="28" customWidth="1"/>
    <col min="8452" max="8704" width="9.28515625" style="28"/>
    <col min="8705" max="8705" width="49.7109375" style="28" customWidth="1"/>
    <col min="8706" max="8706" width="21.7109375" style="28" customWidth="1"/>
    <col min="8707" max="8707" width="24" style="28" customWidth="1"/>
    <col min="8708" max="8960" width="9.28515625" style="28"/>
    <col min="8961" max="8961" width="49.7109375" style="28" customWidth="1"/>
    <col min="8962" max="8962" width="21.7109375" style="28" customWidth="1"/>
    <col min="8963" max="8963" width="24" style="28" customWidth="1"/>
    <col min="8964" max="9216" width="9.28515625" style="28"/>
    <col min="9217" max="9217" width="49.7109375" style="28" customWidth="1"/>
    <col min="9218" max="9218" width="21.7109375" style="28" customWidth="1"/>
    <col min="9219" max="9219" width="24" style="28" customWidth="1"/>
    <col min="9220" max="9472" width="9.28515625" style="28"/>
    <col min="9473" max="9473" width="49.7109375" style="28" customWidth="1"/>
    <col min="9474" max="9474" width="21.7109375" style="28" customWidth="1"/>
    <col min="9475" max="9475" width="24" style="28" customWidth="1"/>
    <col min="9476" max="9728" width="9.28515625" style="28"/>
    <col min="9729" max="9729" width="49.7109375" style="28" customWidth="1"/>
    <col min="9730" max="9730" width="21.7109375" style="28" customWidth="1"/>
    <col min="9731" max="9731" width="24" style="28" customWidth="1"/>
    <col min="9732" max="9984" width="9.28515625" style="28"/>
    <col min="9985" max="9985" width="49.7109375" style="28" customWidth="1"/>
    <col min="9986" max="9986" width="21.7109375" style="28" customWidth="1"/>
    <col min="9987" max="9987" width="24" style="28" customWidth="1"/>
    <col min="9988" max="10240" width="9.28515625" style="28"/>
    <col min="10241" max="10241" width="49.7109375" style="28" customWidth="1"/>
    <col min="10242" max="10242" width="21.7109375" style="28" customWidth="1"/>
    <col min="10243" max="10243" width="24" style="28" customWidth="1"/>
    <col min="10244" max="10496" width="9.28515625" style="28"/>
    <col min="10497" max="10497" width="49.7109375" style="28" customWidth="1"/>
    <col min="10498" max="10498" width="21.7109375" style="28" customWidth="1"/>
    <col min="10499" max="10499" width="24" style="28" customWidth="1"/>
    <col min="10500" max="10752" width="9.28515625" style="28"/>
    <col min="10753" max="10753" width="49.7109375" style="28" customWidth="1"/>
    <col min="10754" max="10754" width="21.7109375" style="28" customWidth="1"/>
    <col min="10755" max="10755" width="24" style="28" customWidth="1"/>
    <col min="10756" max="11008" width="9.28515625" style="28"/>
    <col min="11009" max="11009" width="49.7109375" style="28" customWidth="1"/>
    <col min="11010" max="11010" width="21.7109375" style="28" customWidth="1"/>
    <col min="11011" max="11011" width="24" style="28" customWidth="1"/>
    <col min="11012" max="11264" width="9.28515625" style="28"/>
    <col min="11265" max="11265" width="49.7109375" style="28" customWidth="1"/>
    <col min="11266" max="11266" width="21.7109375" style="28" customWidth="1"/>
    <col min="11267" max="11267" width="24" style="28" customWidth="1"/>
    <col min="11268" max="11520" width="9.28515625" style="28"/>
    <col min="11521" max="11521" width="49.7109375" style="28" customWidth="1"/>
    <col min="11522" max="11522" width="21.7109375" style="28" customWidth="1"/>
    <col min="11523" max="11523" width="24" style="28" customWidth="1"/>
    <col min="11524" max="11776" width="9.28515625" style="28"/>
    <col min="11777" max="11777" width="49.7109375" style="28" customWidth="1"/>
    <col min="11778" max="11778" width="21.7109375" style="28" customWidth="1"/>
    <col min="11779" max="11779" width="24" style="28" customWidth="1"/>
    <col min="11780" max="12032" width="9.28515625" style="28"/>
    <col min="12033" max="12033" width="49.7109375" style="28" customWidth="1"/>
    <col min="12034" max="12034" width="21.7109375" style="28" customWidth="1"/>
    <col min="12035" max="12035" width="24" style="28" customWidth="1"/>
    <col min="12036" max="12288" width="9.28515625" style="28"/>
    <col min="12289" max="12289" width="49.7109375" style="28" customWidth="1"/>
    <col min="12290" max="12290" width="21.7109375" style="28" customWidth="1"/>
    <col min="12291" max="12291" width="24" style="28" customWidth="1"/>
    <col min="12292" max="12544" width="9.28515625" style="28"/>
    <col min="12545" max="12545" width="49.7109375" style="28" customWidth="1"/>
    <col min="12546" max="12546" width="21.7109375" style="28" customWidth="1"/>
    <col min="12547" max="12547" width="24" style="28" customWidth="1"/>
    <col min="12548" max="12800" width="9.28515625" style="28"/>
    <col min="12801" max="12801" width="49.7109375" style="28" customWidth="1"/>
    <col min="12802" max="12802" width="21.7109375" style="28" customWidth="1"/>
    <col min="12803" max="12803" width="24" style="28" customWidth="1"/>
    <col min="12804" max="13056" width="9.28515625" style="28"/>
    <col min="13057" max="13057" width="49.7109375" style="28" customWidth="1"/>
    <col min="13058" max="13058" width="21.7109375" style="28" customWidth="1"/>
    <col min="13059" max="13059" width="24" style="28" customWidth="1"/>
    <col min="13060" max="13312" width="9.28515625" style="28"/>
    <col min="13313" max="13313" width="49.7109375" style="28" customWidth="1"/>
    <col min="13314" max="13314" width="21.7109375" style="28" customWidth="1"/>
    <col min="13315" max="13315" width="24" style="28" customWidth="1"/>
    <col min="13316" max="13568" width="9.28515625" style="28"/>
    <col min="13569" max="13569" width="49.7109375" style="28" customWidth="1"/>
    <col min="13570" max="13570" width="21.7109375" style="28" customWidth="1"/>
    <col min="13571" max="13571" width="24" style="28" customWidth="1"/>
    <col min="13572" max="13824" width="9.28515625" style="28"/>
    <col min="13825" max="13825" width="49.7109375" style="28" customWidth="1"/>
    <col min="13826" max="13826" width="21.7109375" style="28" customWidth="1"/>
    <col min="13827" max="13827" width="24" style="28" customWidth="1"/>
    <col min="13828" max="14080" width="9.28515625" style="28"/>
    <col min="14081" max="14081" width="49.7109375" style="28" customWidth="1"/>
    <col min="14082" max="14082" width="21.7109375" style="28" customWidth="1"/>
    <col min="14083" max="14083" width="24" style="28" customWidth="1"/>
    <col min="14084" max="14336" width="9.28515625" style="28"/>
    <col min="14337" max="14337" width="49.7109375" style="28" customWidth="1"/>
    <col min="14338" max="14338" width="21.7109375" style="28" customWidth="1"/>
    <col min="14339" max="14339" width="24" style="28" customWidth="1"/>
    <col min="14340" max="14592" width="9.28515625" style="28"/>
    <col min="14593" max="14593" width="49.7109375" style="28" customWidth="1"/>
    <col min="14594" max="14594" width="21.7109375" style="28" customWidth="1"/>
    <col min="14595" max="14595" width="24" style="28" customWidth="1"/>
    <col min="14596" max="14848" width="9.28515625" style="28"/>
    <col min="14849" max="14849" width="49.7109375" style="28" customWidth="1"/>
    <col min="14850" max="14850" width="21.7109375" style="28" customWidth="1"/>
    <col min="14851" max="14851" width="24" style="28" customWidth="1"/>
    <col min="14852" max="15104" width="9.28515625" style="28"/>
    <col min="15105" max="15105" width="49.7109375" style="28" customWidth="1"/>
    <col min="15106" max="15106" width="21.7109375" style="28" customWidth="1"/>
    <col min="15107" max="15107" width="24" style="28" customWidth="1"/>
    <col min="15108" max="15360" width="9.28515625" style="28"/>
    <col min="15361" max="15361" width="49.7109375" style="28" customWidth="1"/>
    <col min="15362" max="15362" width="21.7109375" style="28" customWidth="1"/>
    <col min="15363" max="15363" width="24" style="28" customWidth="1"/>
    <col min="15364" max="15616" width="9.28515625" style="28"/>
    <col min="15617" max="15617" width="49.7109375" style="28" customWidth="1"/>
    <col min="15618" max="15618" width="21.7109375" style="28" customWidth="1"/>
    <col min="15619" max="15619" width="24" style="28" customWidth="1"/>
    <col min="15620" max="15872" width="9.28515625" style="28"/>
    <col min="15873" max="15873" width="49.7109375" style="28" customWidth="1"/>
    <col min="15874" max="15874" width="21.7109375" style="28" customWidth="1"/>
    <col min="15875" max="15875" width="24" style="28" customWidth="1"/>
    <col min="15876" max="16128" width="9.28515625" style="28"/>
    <col min="16129" max="16129" width="49.7109375" style="28" customWidth="1"/>
    <col min="16130" max="16130" width="21.7109375" style="28" customWidth="1"/>
    <col min="16131" max="16131" width="24" style="28" customWidth="1"/>
    <col min="16132" max="16384" width="9.28515625" style="28"/>
  </cols>
  <sheetData>
    <row r="1" spans="1:7" x14ac:dyDescent="0.3">
      <c r="B1" s="28" t="s">
        <v>75</v>
      </c>
    </row>
    <row r="2" spans="1:7" ht="82.5" customHeight="1" x14ac:dyDescent="0.3">
      <c r="B2" s="69" t="s">
        <v>100</v>
      </c>
      <c r="C2" s="69"/>
    </row>
    <row r="3" spans="1:7" ht="43.5" customHeight="1" x14ac:dyDescent="0.3">
      <c r="A3" s="66" t="s">
        <v>95</v>
      </c>
      <c r="B3" s="67"/>
      <c r="C3" s="67"/>
      <c r="D3" s="29"/>
      <c r="E3" s="29"/>
      <c r="F3" s="29"/>
      <c r="G3" s="29"/>
    </row>
    <row r="4" spans="1:7" x14ac:dyDescent="0.3">
      <c r="C4" s="30" t="s">
        <v>0</v>
      </c>
    </row>
    <row r="5" spans="1:7" x14ac:dyDescent="0.3">
      <c r="A5" s="68" t="s">
        <v>31</v>
      </c>
      <c r="B5" s="68" t="s">
        <v>57</v>
      </c>
      <c r="C5" s="68"/>
    </row>
    <row r="6" spans="1:7" ht="94.15" customHeight="1" x14ac:dyDescent="0.3">
      <c r="A6" s="68"/>
      <c r="B6" s="19" t="s">
        <v>49</v>
      </c>
      <c r="C6" s="19" t="s">
        <v>50</v>
      </c>
    </row>
    <row r="7" spans="1:7" ht="61.5" customHeight="1" x14ac:dyDescent="0.3">
      <c r="A7" s="31" t="s">
        <v>51</v>
      </c>
      <c r="B7" s="32">
        <f>B9+B10+B11</f>
        <v>5000</v>
      </c>
      <c r="C7" s="32">
        <f>C10+C11</f>
        <v>-5634</v>
      </c>
    </row>
    <row r="8" spans="1:7" ht="18" customHeight="1" x14ac:dyDescent="0.3">
      <c r="A8" s="33" t="s">
        <v>52</v>
      </c>
      <c r="B8" s="34"/>
      <c r="C8" s="34"/>
    </row>
    <row r="9" spans="1:7" ht="46.5" customHeight="1" x14ac:dyDescent="0.3">
      <c r="A9" s="35" t="s">
        <v>7</v>
      </c>
      <c r="B9" s="36">
        <f>'1'!C16</f>
        <v>0</v>
      </c>
      <c r="C9" s="36"/>
    </row>
    <row r="10" spans="1:7" ht="162.75" customHeight="1" x14ac:dyDescent="0.3">
      <c r="A10" s="37" t="s">
        <v>53</v>
      </c>
      <c r="B10" s="34">
        <v>0</v>
      </c>
      <c r="C10" s="36">
        <v>-634</v>
      </c>
    </row>
    <row r="11" spans="1:7" ht="137.25" customHeight="1" x14ac:dyDescent="0.3">
      <c r="A11" s="33" t="s">
        <v>54</v>
      </c>
      <c r="B11" s="34">
        <f>'1'!C22</f>
        <v>5000</v>
      </c>
      <c r="C11" s="34">
        <v>-5000</v>
      </c>
    </row>
    <row r="13" spans="1:7" x14ac:dyDescent="0.3">
      <c r="A13" s="38"/>
    </row>
  </sheetData>
  <mergeCells count="4">
    <mergeCell ref="A3:C3"/>
    <mergeCell ref="A5:A6"/>
    <mergeCell ref="B5:C5"/>
    <mergeCell ref="B2:C2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"/>
  <sheetViews>
    <sheetView tabSelected="1" view="pageBreakPreview" zoomScale="60" zoomScaleNormal="100" workbookViewId="0">
      <selection activeCell="E7" sqref="E7"/>
    </sheetView>
  </sheetViews>
  <sheetFormatPr defaultColWidth="9.28515625" defaultRowHeight="18.75" x14ac:dyDescent="0.3"/>
  <cols>
    <col min="1" max="1" width="59.5703125" style="28" customWidth="1"/>
    <col min="2" max="2" width="21.7109375" style="28" customWidth="1"/>
    <col min="3" max="3" width="19" style="28" customWidth="1"/>
    <col min="4" max="4" width="17.42578125" style="28" customWidth="1"/>
    <col min="5" max="5" width="17.5703125" style="28" customWidth="1"/>
    <col min="6" max="256" width="9.28515625" style="28"/>
    <col min="257" max="257" width="49.7109375" style="28" customWidth="1"/>
    <col min="258" max="258" width="21.7109375" style="28" customWidth="1"/>
    <col min="259" max="259" width="24" style="28" customWidth="1"/>
    <col min="260" max="512" width="9.28515625" style="28"/>
    <col min="513" max="513" width="49.7109375" style="28" customWidth="1"/>
    <col min="514" max="514" width="21.7109375" style="28" customWidth="1"/>
    <col min="515" max="515" width="24" style="28" customWidth="1"/>
    <col min="516" max="768" width="9.28515625" style="28"/>
    <col min="769" max="769" width="49.7109375" style="28" customWidth="1"/>
    <col min="770" max="770" width="21.7109375" style="28" customWidth="1"/>
    <col min="771" max="771" width="24" style="28" customWidth="1"/>
    <col min="772" max="1024" width="9.28515625" style="28"/>
    <col min="1025" max="1025" width="49.7109375" style="28" customWidth="1"/>
    <col min="1026" max="1026" width="21.7109375" style="28" customWidth="1"/>
    <col min="1027" max="1027" width="24" style="28" customWidth="1"/>
    <col min="1028" max="1280" width="9.28515625" style="28"/>
    <col min="1281" max="1281" width="49.7109375" style="28" customWidth="1"/>
    <col min="1282" max="1282" width="21.7109375" style="28" customWidth="1"/>
    <col min="1283" max="1283" width="24" style="28" customWidth="1"/>
    <col min="1284" max="1536" width="9.28515625" style="28"/>
    <col min="1537" max="1537" width="49.7109375" style="28" customWidth="1"/>
    <col min="1538" max="1538" width="21.7109375" style="28" customWidth="1"/>
    <col min="1539" max="1539" width="24" style="28" customWidth="1"/>
    <col min="1540" max="1792" width="9.28515625" style="28"/>
    <col min="1793" max="1793" width="49.7109375" style="28" customWidth="1"/>
    <col min="1794" max="1794" width="21.7109375" style="28" customWidth="1"/>
    <col min="1795" max="1795" width="24" style="28" customWidth="1"/>
    <col min="1796" max="2048" width="9.28515625" style="28"/>
    <col min="2049" max="2049" width="49.7109375" style="28" customWidth="1"/>
    <col min="2050" max="2050" width="21.7109375" style="28" customWidth="1"/>
    <col min="2051" max="2051" width="24" style="28" customWidth="1"/>
    <col min="2052" max="2304" width="9.28515625" style="28"/>
    <col min="2305" max="2305" width="49.7109375" style="28" customWidth="1"/>
    <col min="2306" max="2306" width="21.7109375" style="28" customWidth="1"/>
    <col min="2307" max="2307" width="24" style="28" customWidth="1"/>
    <col min="2308" max="2560" width="9.28515625" style="28"/>
    <col min="2561" max="2561" width="49.7109375" style="28" customWidth="1"/>
    <col min="2562" max="2562" width="21.7109375" style="28" customWidth="1"/>
    <col min="2563" max="2563" width="24" style="28" customWidth="1"/>
    <col min="2564" max="2816" width="9.28515625" style="28"/>
    <col min="2817" max="2817" width="49.7109375" style="28" customWidth="1"/>
    <col min="2818" max="2818" width="21.7109375" style="28" customWidth="1"/>
    <col min="2819" max="2819" width="24" style="28" customWidth="1"/>
    <col min="2820" max="3072" width="9.28515625" style="28"/>
    <col min="3073" max="3073" width="49.7109375" style="28" customWidth="1"/>
    <col min="3074" max="3074" width="21.7109375" style="28" customWidth="1"/>
    <col min="3075" max="3075" width="24" style="28" customWidth="1"/>
    <col min="3076" max="3328" width="9.28515625" style="28"/>
    <col min="3329" max="3329" width="49.7109375" style="28" customWidth="1"/>
    <col min="3330" max="3330" width="21.7109375" style="28" customWidth="1"/>
    <col min="3331" max="3331" width="24" style="28" customWidth="1"/>
    <col min="3332" max="3584" width="9.28515625" style="28"/>
    <col min="3585" max="3585" width="49.7109375" style="28" customWidth="1"/>
    <col min="3586" max="3586" width="21.7109375" style="28" customWidth="1"/>
    <col min="3587" max="3587" width="24" style="28" customWidth="1"/>
    <col min="3588" max="3840" width="9.28515625" style="28"/>
    <col min="3841" max="3841" width="49.7109375" style="28" customWidth="1"/>
    <col min="3842" max="3842" width="21.7109375" style="28" customWidth="1"/>
    <col min="3843" max="3843" width="24" style="28" customWidth="1"/>
    <col min="3844" max="4096" width="9.28515625" style="28"/>
    <col min="4097" max="4097" width="49.7109375" style="28" customWidth="1"/>
    <col min="4098" max="4098" width="21.7109375" style="28" customWidth="1"/>
    <col min="4099" max="4099" width="24" style="28" customWidth="1"/>
    <col min="4100" max="4352" width="9.28515625" style="28"/>
    <col min="4353" max="4353" width="49.7109375" style="28" customWidth="1"/>
    <col min="4354" max="4354" width="21.7109375" style="28" customWidth="1"/>
    <col min="4355" max="4355" width="24" style="28" customWidth="1"/>
    <col min="4356" max="4608" width="9.28515625" style="28"/>
    <col min="4609" max="4609" width="49.7109375" style="28" customWidth="1"/>
    <col min="4610" max="4610" width="21.7109375" style="28" customWidth="1"/>
    <col min="4611" max="4611" width="24" style="28" customWidth="1"/>
    <col min="4612" max="4864" width="9.28515625" style="28"/>
    <col min="4865" max="4865" width="49.7109375" style="28" customWidth="1"/>
    <col min="4866" max="4866" width="21.7109375" style="28" customWidth="1"/>
    <col min="4867" max="4867" width="24" style="28" customWidth="1"/>
    <col min="4868" max="5120" width="9.28515625" style="28"/>
    <col min="5121" max="5121" width="49.7109375" style="28" customWidth="1"/>
    <col min="5122" max="5122" width="21.7109375" style="28" customWidth="1"/>
    <col min="5123" max="5123" width="24" style="28" customWidth="1"/>
    <col min="5124" max="5376" width="9.28515625" style="28"/>
    <col min="5377" max="5377" width="49.7109375" style="28" customWidth="1"/>
    <col min="5378" max="5378" width="21.7109375" style="28" customWidth="1"/>
    <col min="5379" max="5379" width="24" style="28" customWidth="1"/>
    <col min="5380" max="5632" width="9.28515625" style="28"/>
    <col min="5633" max="5633" width="49.7109375" style="28" customWidth="1"/>
    <col min="5634" max="5634" width="21.7109375" style="28" customWidth="1"/>
    <col min="5635" max="5635" width="24" style="28" customWidth="1"/>
    <col min="5636" max="5888" width="9.28515625" style="28"/>
    <col min="5889" max="5889" width="49.7109375" style="28" customWidth="1"/>
    <col min="5890" max="5890" width="21.7109375" style="28" customWidth="1"/>
    <col min="5891" max="5891" width="24" style="28" customWidth="1"/>
    <col min="5892" max="6144" width="9.28515625" style="28"/>
    <col min="6145" max="6145" width="49.7109375" style="28" customWidth="1"/>
    <col min="6146" max="6146" width="21.7109375" style="28" customWidth="1"/>
    <col min="6147" max="6147" width="24" style="28" customWidth="1"/>
    <col min="6148" max="6400" width="9.28515625" style="28"/>
    <col min="6401" max="6401" width="49.7109375" style="28" customWidth="1"/>
    <col min="6402" max="6402" width="21.7109375" style="28" customWidth="1"/>
    <col min="6403" max="6403" width="24" style="28" customWidth="1"/>
    <col min="6404" max="6656" width="9.28515625" style="28"/>
    <col min="6657" max="6657" width="49.7109375" style="28" customWidth="1"/>
    <col min="6658" max="6658" width="21.7109375" style="28" customWidth="1"/>
    <col min="6659" max="6659" width="24" style="28" customWidth="1"/>
    <col min="6660" max="6912" width="9.28515625" style="28"/>
    <col min="6913" max="6913" width="49.7109375" style="28" customWidth="1"/>
    <col min="6914" max="6914" width="21.7109375" style="28" customWidth="1"/>
    <col min="6915" max="6915" width="24" style="28" customWidth="1"/>
    <col min="6916" max="7168" width="9.28515625" style="28"/>
    <col min="7169" max="7169" width="49.7109375" style="28" customWidth="1"/>
    <col min="7170" max="7170" width="21.7109375" style="28" customWidth="1"/>
    <col min="7171" max="7171" width="24" style="28" customWidth="1"/>
    <col min="7172" max="7424" width="9.28515625" style="28"/>
    <col min="7425" max="7425" width="49.7109375" style="28" customWidth="1"/>
    <col min="7426" max="7426" width="21.7109375" style="28" customWidth="1"/>
    <col min="7427" max="7427" width="24" style="28" customWidth="1"/>
    <col min="7428" max="7680" width="9.28515625" style="28"/>
    <col min="7681" max="7681" width="49.7109375" style="28" customWidth="1"/>
    <col min="7682" max="7682" width="21.7109375" style="28" customWidth="1"/>
    <col min="7683" max="7683" width="24" style="28" customWidth="1"/>
    <col min="7684" max="7936" width="9.28515625" style="28"/>
    <col min="7937" max="7937" width="49.7109375" style="28" customWidth="1"/>
    <col min="7938" max="7938" width="21.7109375" style="28" customWidth="1"/>
    <col min="7939" max="7939" width="24" style="28" customWidth="1"/>
    <col min="7940" max="8192" width="9.28515625" style="28"/>
    <col min="8193" max="8193" width="49.7109375" style="28" customWidth="1"/>
    <col min="8194" max="8194" width="21.7109375" style="28" customWidth="1"/>
    <col min="8195" max="8195" width="24" style="28" customWidth="1"/>
    <col min="8196" max="8448" width="9.28515625" style="28"/>
    <col min="8449" max="8449" width="49.7109375" style="28" customWidth="1"/>
    <col min="8450" max="8450" width="21.7109375" style="28" customWidth="1"/>
    <col min="8451" max="8451" width="24" style="28" customWidth="1"/>
    <col min="8452" max="8704" width="9.28515625" style="28"/>
    <col min="8705" max="8705" width="49.7109375" style="28" customWidth="1"/>
    <col min="8706" max="8706" width="21.7109375" style="28" customWidth="1"/>
    <col min="8707" max="8707" width="24" style="28" customWidth="1"/>
    <col min="8708" max="8960" width="9.28515625" style="28"/>
    <col min="8961" max="8961" width="49.7109375" style="28" customWidth="1"/>
    <col min="8962" max="8962" width="21.7109375" style="28" customWidth="1"/>
    <col min="8963" max="8963" width="24" style="28" customWidth="1"/>
    <col min="8964" max="9216" width="9.28515625" style="28"/>
    <col min="9217" max="9217" width="49.7109375" style="28" customWidth="1"/>
    <col min="9218" max="9218" width="21.7109375" style="28" customWidth="1"/>
    <col min="9219" max="9219" width="24" style="28" customWidth="1"/>
    <col min="9220" max="9472" width="9.28515625" style="28"/>
    <col min="9473" max="9473" width="49.7109375" style="28" customWidth="1"/>
    <col min="9474" max="9474" width="21.7109375" style="28" customWidth="1"/>
    <col min="9475" max="9475" width="24" style="28" customWidth="1"/>
    <col min="9476" max="9728" width="9.28515625" style="28"/>
    <col min="9729" max="9729" width="49.7109375" style="28" customWidth="1"/>
    <col min="9730" max="9730" width="21.7109375" style="28" customWidth="1"/>
    <col min="9731" max="9731" width="24" style="28" customWidth="1"/>
    <col min="9732" max="9984" width="9.28515625" style="28"/>
    <col min="9985" max="9985" width="49.7109375" style="28" customWidth="1"/>
    <col min="9986" max="9986" width="21.7109375" style="28" customWidth="1"/>
    <col min="9987" max="9987" width="24" style="28" customWidth="1"/>
    <col min="9988" max="10240" width="9.28515625" style="28"/>
    <col min="10241" max="10241" width="49.7109375" style="28" customWidth="1"/>
    <col min="10242" max="10242" width="21.7109375" style="28" customWidth="1"/>
    <col min="10243" max="10243" width="24" style="28" customWidth="1"/>
    <col min="10244" max="10496" width="9.28515625" style="28"/>
    <col min="10497" max="10497" width="49.7109375" style="28" customWidth="1"/>
    <col min="10498" max="10498" width="21.7109375" style="28" customWidth="1"/>
    <col min="10499" max="10499" width="24" style="28" customWidth="1"/>
    <col min="10500" max="10752" width="9.28515625" style="28"/>
    <col min="10753" max="10753" width="49.7109375" style="28" customWidth="1"/>
    <col min="10754" max="10754" width="21.7109375" style="28" customWidth="1"/>
    <col min="10755" max="10755" width="24" style="28" customWidth="1"/>
    <col min="10756" max="11008" width="9.28515625" style="28"/>
    <col min="11009" max="11009" width="49.7109375" style="28" customWidth="1"/>
    <col min="11010" max="11010" width="21.7109375" style="28" customWidth="1"/>
    <col min="11011" max="11011" width="24" style="28" customWidth="1"/>
    <col min="11012" max="11264" width="9.28515625" style="28"/>
    <col min="11265" max="11265" width="49.7109375" style="28" customWidth="1"/>
    <col min="11266" max="11266" width="21.7109375" style="28" customWidth="1"/>
    <col min="11267" max="11267" width="24" style="28" customWidth="1"/>
    <col min="11268" max="11520" width="9.28515625" style="28"/>
    <col min="11521" max="11521" width="49.7109375" style="28" customWidth="1"/>
    <col min="11522" max="11522" width="21.7109375" style="28" customWidth="1"/>
    <col min="11523" max="11523" width="24" style="28" customWidth="1"/>
    <col min="11524" max="11776" width="9.28515625" style="28"/>
    <col min="11777" max="11777" width="49.7109375" style="28" customWidth="1"/>
    <col min="11778" max="11778" width="21.7109375" style="28" customWidth="1"/>
    <col min="11779" max="11779" width="24" style="28" customWidth="1"/>
    <col min="11780" max="12032" width="9.28515625" style="28"/>
    <col min="12033" max="12033" width="49.7109375" style="28" customWidth="1"/>
    <col min="12034" max="12034" width="21.7109375" style="28" customWidth="1"/>
    <col min="12035" max="12035" width="24" style="28" customWidth="1"/>
    <col min="12036" max="12288" width="9.28515625" style="28"/>
    <col min="12289" max="12289" width="49.7109375" style="28" customWidth="1"/>
    <col min="12290" max="12290" width="21.7109375" style="28" customWidth="1"/>
    <col min="12291" max="12291" width="24" style="28" customWidth="1"/>
    <col min="12292" max="12544" width="9.28515625" style="28"/>
    <col min="12545" max="12545" width="49.7109375" style="28" customWidth="1"/>
    <col min="12546" max="12546" width="21.7109375" style="28" customWidth="1"/>
    <col min="12547" max="12547" width="24" style="28" customWidth="1"/>
    <col min="12548" max="12800" width="9.28515625" style="28"/>
    <col min="12801" max="12801" width="49.7109375" style="28" customWidth="1"/>
    <col min="12802" max="12802" width="21.7109375" style="28" customWidth="1"/>
    <col min="12803" max="12803" width="24" style="28" customWidth="1"/>
    <col min="12804" max="13056" width="9.28515625" style="28"/>
    <col min="13057" max="13057" width="49.7109375" style="28" customWidth="1"/>
    <col min="13058" max="13058" width="21.7109375" style="28" customWidth="1"/>
    <col min="13059" max="13059" width="24" style="28" customWidth="1"/>
    <col min="13060" max="13312" width="9.28515625" style="28"/>
    <col min="13313" max="13313" width="49.7109375" style="28" customWidth="1"/>
    <col min="13314" max="13314" width="21.7109375" style="28" customWidth="1"/>
    <col min="13315" max="13315" width="24" style="28" customWidth="1"/>
    <col min="13316" max="13568" width="9.28515625" style="28"/>
    <col min="13569" max="13569" width="49.7109375" style="28" customWidth="1"/>
    <col min="13570" max="13570" width="21.7109375" style="28" customWidth="1"/>
    <col min="13571" max="13571" width="24" style="28" customWidth="1"/>
    <col min="13572" max="13824" width="9.28515625" style="28"/>
    <col min="13825" max="13825" width="49.7109375" style="28" customWidth="1"/>
    <col min="13826" max="13826" width="21.7109375" style="28" customWidth="1"/>
    <col min="13827" max="13827" width="24" style="28" customWidth="1"/>
    <col min="13828" max="14080" width="9.28515625" style="28"/>
    <col min="14081" max="14081" width="49.7109375" style="28" customWidth="1"/>
    <col min="14082" max="14082" width="21.7109375" style="28" customWidth="1"/>
    <col min="14083" max="14083" width="24" style="28" customWidth="1"/>
    <col min="14084" max="14336" width="9.28515625" style="28"/>
    <col min="14337" max="14337" width="49.7109375" style="28" customWidth="1"/>
    <col min="14338" max="14338" width="21.7109375" style="28" customWidth="1"/>
    <col min="14339" max="14339" width="24" style="28" customWidth="1"/>
    <col min="14340" max="14592" width="9.28515625" style="28"/>
    <col min="14593" max="14593" width="49.7109375" style="28" customWidth="1"/>
    <col min="14594" max="14594" width="21.7109375" style="28" customWidth="1"/>
    <col min="14595" max="14595" width="24" style="28" customWidth="1"/>
    <col min="14596" max="14848" width="9.28515625" style="28"/>
    <col min="14849" max="14849" width="49.7109375" style="28" customWidth="1"/>
    <col min="14850" max="14850" width="21.7109375" style="28" customWidth="1"/>
    <col min="14851" max="14851" width="24" style="28" customWidth="1"/>
    <col min="14852" max="15104" width="9.28515625" style="28"/>
    <col min="15105" max="15105" width="49.7109375" style="28" customWidth="1"/>
    <col min="15106" max="15106" width="21.7109375" style="28" customWidth="1"/>
    <col min="15107" max="15107" width="24" style="28" customWidth="1"/>
    <col min="15108" max="15360" width="9.28515625" style="28"/>
    <col min="15361" max="15361" width="49.7109375" style="28" customWidth="1"/>
    <col min="15362" max="15362" width="21.7109375" style="28" customWidth="1"/>
    <col min="15363" max="15363" width="24" style="28" customWidth="1"/>
    <col min="15364" max="15616" width="9.28515625" style="28"/>
    <col min="15617" max="15617" width="49.7109375" style="28" customWidth="1"/>
    <col min="15618" max="15618" width="21.7109375" style="28" customWidth="1"/>
    <col min="15619" max="15619" width="24" style="28" customWidth="1"/>
    <col min="15620" max="15872" width="9.28515625" style="28"/>
    <col min="15873" max="15873" width="49.7109375" style="28" customWidth="1"/>
    <col min="15874" max="15874" width="21.7109375" style="28" customWidth="1"/>
    <col min="15875" max="15875" width="24" style="28" customWidth="1"/>
    <col min="15876" max="16128" width="9.28515625" style="28"/>
    <col min="16129" max="16129" width="49.7109375" style="28" customWidth="1"/>
    <col min="16130" max="16130" width="21.7109375" style="28" customWidth="1"/>
    <col min="16131" max="16131" width="24" style="28" customWidth="1"/>
    <col min="16132" max="16384" width="9.28515625" style="28"/>
  </cols>
  <sheetData>
    <row r="1" spans="1:7" ht="21.75" customHeight="1" x14ac:dyDescent="0.3">
      <c r="D1" s="70" t="s">
        <v>76</v>
      </c>
      <c r="E1" s="70"/>
    </row>
    <row r="2" spans="1:7" ht="99.75" customHeight="1" x14ac:dyDescent="0.3">
      <c r="B2" s="46"/>
      <c r="C2" s="46"/>
      <c r="D2" s="69" t="s">
        <v>101</v>
      </c>
      <c r="E2" s="69"/>
    </row>
    <row r="3" spans="1:7" ht="43.5" customHeight="1" x14ac:dyDescent="0.3">
      <c r="A3" s="66" t="s">
        <v>96</v>
      </c>
      <c r="B3" s="66"/>
      <c r="C3" s="66"/>
      <c r="D3" s="66"/>
      <c r="E3" s="66"/>
      <c r="F3" s="48"/>
      <c r="G3" s="48"/>
    </row>
    <row r="4" spans="1:7" x14ac:dyDescent="0.3">
      <c r="C4" s="30"/>
      <c r="E4" s="30" t="s">
        <v>0</v>
      </c>
    </row>
    <row r="5" spans="1:7" x14ac:dyDescent="0.3">
      <c r="A5" s="68" t="s">
        <v>31</v>
      </c>
      <c r="B5" s="68" t="s">
        <v>80</v>
      </c>
      <c r="C5" s="68"/>
      <c r="D5" s="68" t="s">
        <v>83</v>
      </c>
      <c r="E5" s="68"/>
    </row>
    <row r="6" spans="1:7" ht="116.25" customHeight="1" x14ac:dyDescent="0.3">
      <c r="A6" s="68"/>
      <c r="B6" s="47" t="s">
        <v>49</v>
      </c>
      <c r="C6" s="47" t="s">
        <v>50</v>
      </c>
      <c r="D6" s="47" t="s">
        <v>49</v>
      </c>
      <c r="E6" s="47" t="s">
        <v>50</v>
      </c>
    </row>
    <row r="7" spans="1:7" ht="61.5" customHeight="1" x14ac:dyDescent="0.3">
      <c r="A7" s="31" t="s">
        <v>51</v>
      </c>
      <c r="B7" s="32">
        <f>B9+B10+B11</f>
        <v>5000</v>
      </c>
      <c r="C7" s="32">
        <f t="shared" ref="C7:E7" si="0">C9+C10+C11</f>
        <v>-5000</v>
      </c>
      <c r="D7" s="32">
        <f t="shared" si="0"/>
        <v>5000</v>
      </c>
      <c r="E7" s="32">
        <f t="shared" si="0"/>
        <v>-5633</v>
      </c>
    </row>
    <row r="8" spans="1:7" ht="18" customHeight="1" x14ac:dyDescent="0.3">
      <c r="A8" s="33" t="s">
        <v>52</v>
      </c>
      <c r="B8" s="34"/>
      <c r="C8" s="34"/>
      <c r="D8" s="34"/>
      <c r="E8" s="34"/>
    </row>
    <row r="9" spans="1:7" ht="46.5" customHeight="1" x14ac:dyDescent="0.3">
      <c r="A9" s="35" t="s">
        <v>7</v>
      </c>
      <c r="B9" s="36">
        <v>0</v>
      </c>
      <c r="C9" s="36">
        <v>0</v>
      </c>
      <c r="D9" s="36">
        <v>0</v>
      </c>
      <c r="E9" s="36">
        <v>0</v>
      </c>
    </row>
    <row r="10" spans="1:7" ht="162.75" customHeight="1" x14ac:dyDescent="0.3">
      <c r="A10" s="37" t="s">
        <v>53</v>
      </c>
      <c r="B10" s="34">
        <v>0</v>
      </c>
      <c r="C10" s="36">
        <v>0</v>
      </c>
      <c r="D10" s="34">
        <v>0</v>
      </c>
      <c r="E10" s="36">
        <v>-633</v>
      </c>
    </row>
    <row r="11" spans="1:7" ht="137.25" customHeight="1" x14ac:dyDescent="0.3">
      <c r="A11" s="33" t="s">
        <v>54</v>
      </c>
      <c r="B11" s="34">
        <v>5000</v>
      </c>
      <c r="C11" s="34">
        <v>-5000</v>
      </c>
      <c r="D11" s="34">
        <v>5000</v>
      </c>
      <c r="E11" s="34">
        <v>-5000</v>
      </c>
    </row>
    <row r="13" spans="1:7" x14ac:dyDescent="0.3">
      <c r="A13" s="38"/>
    </row>
  </sheetData>
  <mergeCells count="6">
    <mergeCell ref="D1:E1"/>
    <mergeCell ref="D2:E2"/>
    <mergeCell ref="A5:A6"/>
    <mergeCell ref="B5:C5"/>
    <mergeCell ref="D5:E5"/>
    <mergeCell ref="A3:E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4</vt:lpstr>
      <vt:lpstr>25</vt:lpstr>
      <vt:lpstr>26</vt:lpstr>
      <vt:lpstr>'4'!Заголовки_для_печати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2018-12-03T11:37:17Z</dcterms:modified>
</cp:coreProperties>
</file>